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45" windowWidth="7680" windowHeight="8730" tabRatio="790" activeTab="0"/>
  </bookViews>
  <sheets>
    <sheet name="941" sheetId="1" r:id="rId1"/>
  </sheets>
  <definedNames>
    <definedName name="_xlnm.Print_Area" localSheetId="0">'941'!$A$1:$S$401</definedName>
    <definedName name="_xlnm.Print_Titles" localSheetId="0">'941'!$1:$6</definedName>
  </definedNames>
  <calcPr fullCalcOnLoad="1"/>
</workbook>
</file>

<file path=xl/sharedStrings.xml><?xml version="1.0" encoding="utf-8"?>
<sst xmlns="http://schemas.openxmlformats.org/spreadsheetml/2006/main" count="514" uniqueCount="77">
  <si>
    <t>BOWLING GREEN STATE UNIVERSITY</t>
  </si>
  <si>
    <t>STUDENT FLOW MODEL</t>
  </si>
  <si>
    <t>Gender</t>
  </si>
  <si>
    <t>Ethnicity</t>
  </si>
  <si>
    <t>College</t>
  </si>
  <si>
    <t>Class</t>
  </si>
  <si>
    <t>Semester</t>
  </si>
  <si>
    <t>Total</t>
  </si>
  <si>
    <t>Female</t>
  </si>
  <si>
    <t>Male</t>
  </si>
  <si>
    <t>Afr Am/Bl</t>
  </si>
  <si>
    <t>Hisp Am</t>
  </si>
  <si>
    <t>White/Cau</t>
  </si>
  <si>
    <t>Unkn/Oth</t>
  </si>
  <si>
    <t>A&amp;S</t>
  </si>
  <si>
    <t>BA</t>
  </si>
  <si>
    <t>EAP</t>
  </si>
  <si>
    <t>HHS</t>
  </si>
  <si>
    <t>TEC</t>
  </si>
  <si>
    <t>ACE</t>
  </si>
  <si>
    <t>FIR</t>
  </si>
  <si>
    <t>Fres</t>
  </si>
  <si>
    <t>Soph</t>
  </si>
  <si>
    <t>Jun</t>
  </si>
  <si>
    <t>Sen</t>
  </si>
  <si>
    <t>FALL 94</t>
  </si>
  <si>
    <t>ENROLLED</t>
  </si>
  <si>
    <t>SPRING 95</t>
  </si>
  <si>
    <t>% ENR</t>
  </si>
  <si>
    <t>CUM GPA</t>
  </si>
  <si>
    <t>CUM HRS</t>
  </si>
  <si>
    <t>SUMMER 95</t>
  </si>
  <si>
    <t>FALL 95</t>
  </si>
  <si>
    <t>SPRING 96</t>
  </si>
  <si>
    <t xml:space="preserve"> </t>
  </si>
  <si>
    <t>GRAD</t>
  </si>
  <si>
    <t>CUM % GRAD</t>
  </si>
  <si>
    <t>SUMMER 96</t>
  </si>
  <si>
    <t>FALL 96</t>
  </si>
  <si>
    <t>CUM GRAD</t>
  </si>
  <si>
    <t>SPRING 97</t>
  </si>
  <si>
    <t>SUMMER 97</t>
  </si>
  <si>
    <t>FALL 97</t>
  </si>
  <si>
    <t>FALL 1994 FIRELANDS CAMPUS FULL-TIME NEW FIRST YEAR STUDENTS</t>
  </si>
  <si>
    <t>FIRELANDS CAMPUS</t>
  </si>
  <si>
    <t>MAIN CAMPUS</t>
  </si>
  <si>
    <t>SPRING 98</t>
  </si>
  <si>
    <t>SUMMER 98</t>
  </si>
  <si>
    <t>FALL 98</t>
  </si>
  <si>
    <t>SPRING 99</t>
  </si>
  <si>
    <t>FALL 99</t>
  </si>
  <si>
    <t>SUMMER 99</t>
  </si>
  <si>
    <t>SPRING 00</t>
  </si>
  <si>
    <t>FALL 2000</t>
  </si>
  <si>
    <t>SUMMER 2000</t>
  </si>
  <si>
    <t>SPRING 2001</t>
  </si>
  <si>
    <t>SUMMER 2001</t>
  </si>
  <si>
    <t>FALL 2001</t>
  </si>
  <si>
    <t>SPRING 2002</t>
  </si>
  <si>
    <t>FALL 2002</t>
  </si>
  <si>
    <t>SUMMER 2002</t>
  </si>
  <si>
    <t>% GRAD</t>
  </si>
  <si>
    <t>SPRING 2003</t>
  </si>
  <si>
    <t>SUMMER 2003</t>
  </si>
  <si>
    <t>FALL 2003</t>
  </si>
  <si>
    <t>SPRING 2004</t>
  </si>
  <si>
    <t>FALL 2004</t>
  </si>
  <si>
    <t>SUMMER 2004</t>
  </si>
  <si>
    <t>SPRING 2005</t>
  </si>
  <si>
    <t>SUMMER 2005</t>
  </si>
  <si>
    <t>FALL 2005</t>
  </si>
  <si>
    <t>SPRING 2006</t>
  </si>
  <si>
    <t>FALL 2006</t>
  </si>
  <si>
    <t>SPRING 2007</t>
  </si>
  <si>
    <t>SUMMER 2007</t>
  </si>
  <si>
    <t>FALL 2007</t>
  </si>
  <si>
    <t>SPRING 2008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</si>
</sst>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0"/>
    <numFmt numFmtId="178" formatCode="0.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;[Red]0"/>
    <numFmt numFmtId="184" formatCode="0.0000"/>
    <numFmt numFmtId="185" formatCode="0.000000"/>
    <numFmt numFmtId="186" formatCode="0.00000"/>
    <numFmt numFmtId="187" formatCode="0.0;[Red]0.0"/>
    <numFmt numFmtId="188" formatCode="0.00;[Red]0.00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176" fontId="5" fillId="0" borderId="14" xfId="59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76" fontId="5" fillId="0" borderId="13" xfId="59" applyNumberFormat="1" applyFont="1" applyBorder="1" applyAlignment="1">
      <alignment horizontal="center"/>
    </xf>
    <xf numFmtId="176" fontId="5" fillId="0" borderId="0" xfId="59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3" xfId="59" applyNumberFormat="1" applyFont="1" applyBorder="1" applyAlignment="1">
      <alignment horizontal="center"/>
    </xf>
    <xf numFmtId="1" fontId="5" fillId="0" borderId="14" xfId="59" applyNumberFormat="1" applyFont="1" applyBorder="1" applyAlignment="1">
      <alignment horizontal="center"/>
    </xf>
    <xf numFmtId="1" fontId="5" fillId="0" borderId="0" xfId="59" applyNumberFormat="1" applyFont="1" applyBorder="1" applyAlignment="1">
      <alignment horizontal="center"/>
    </xf>
    <xf numFmtId="9" fontId="5" fillId="0" borderId="13" xfId="59" applyFont="1" applyBorder="1" applyAlignment="1">
      <alignment horizontal="center"/>
    </xf>
    <xf numFmtId="9" fontId="5" fillId="0" borderId="0" xfId="59" applyFont="1" applyBorder="1" applyAlignment="1">
      <alignment horizontal="center"/>
    </xf>
    <xf numFmtId="2" fontId="5" fillId="0" borderId="14" xfId="59" applyNumberFormat="1" applyFont="1" applyBorder="1" applyAlignment="1">
      <alignment horizontal="center"/>
    </xf>
    <xf numFmtId="2" fontId="5" fillId="0" borderId="0" xfId="59" applyNumberFormat="1" applyFont="1" applyBorder="1" applyAlignment="1">
      <alignment horizontal="center"/>
    </xf>
    <xf numFmtId="9" fontId="5" fillId="0" borderId="14" xfId="59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76" fontId="5" fillId="0" borderId="0" xfId="0" applyNumberFormat="1" applyFont="1" applyAlignment="1">
      <alignment/>
    </xf>
    <xf numFmtId="0" fontId="4" fillId="18" borderId="1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18" borderId="19" xfId="0" applyFont="1" applyFill="1" applyBorder="1" applyAlignment="1">
      <alignment horizontal="center"/>
    </xf>
    <xf numFmtId="0" fontId="4" fillId="18" borderId="20" xfId="0" applyFont="1" applyFill="1" applyBorder="1" applyAlignment="1">
      <alignment horizontal="center"/>
    </xf>
    <xf numFmtId="0" fontId="4" fillId="18" borderId="21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4" fillId="18" borderId="17" xfId="0" applyFont="1" applyFill="1" applyBorder="1" applyAlignment="1">
      <alignment/>
    </xf>
    <xf numFmtId="0" fontId="4" fillId="18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left"/>
    </xf>
    <xf numFmtId="176" fontId="5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2" fontId="5" fillId="0" borderId="13" xfId="0" applyNumberFormat="1" applyFont="1" applyBorder="1" applyAlignment="1">
      <alignment horizontal="left"/>
    </xf>
    <xf numFmtId="2" fontId="5" fillId="0" borderId="0" xfId="0" applyNumberFormat="1" applyFont="1" applyAlignment="1">
      <alignment/>
    </xf>
    <xf numFmtId="176" fontId="5" fillId="0" borderId="13" xfId="0" applyNumberFormat="1" applyFont="1" applyBorder="1" applyAlignment="1">
      <alignment/>
    </xf>
    <xf numFmtId="0" fontId="4" fillId="18" borderId="17" xfId="0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2" fontId="5" fillId="0" borderId="13" xfId="59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178" fontId="5" fillId="0" borderId="0" xfId="0" applyNumberFormat="1" applyFont="1" applyBorder="1" applyAlignment="1">
      <alignment horizontal="center"/>
    </xf>
    <xf numFmtId="178" fontId="5" fillId="0" borderId="14" xfId="0" applyNumberFormat="1" applyFont="1" applyBorder="1" applyAlignment="1">
      <alignment horizontal="center"/>
    </xf>
    <xf numFmtId="178" fontId="5" fillId="0" borderId="13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76" fontId="5" fillId="0" borderId="22" xfId="59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176" fontId="5" fillId="0" borderId="11" xfId="59" applyNumberFormat="1" applyFont="1" applyBorder="1" applyAlignment="1">
      <alignment horizontal="center"/>
    </xf>
    <xf numFmtId="176" fontId="5" fillId="0" borderId="12" xfId="59" applyNumberFormat="1" applyFont="1" applyBorder="1" applyAlignment="1">
      <alignment horizontal="center"/>
    </xf>
    <xf numFmtId="176" fontId="5" fillId="0" borderId="10" xfId="59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18" borderId="19" xfId="0" applyFont="1" applyFill="1" applyBorder="1" applyAlignment="1">
      <alignment horizontal="center"/>
    </xf>
    <xf numFmtId="0" fontId="4" fillId="18" borderId="20" xfId="0" applyFont="1" applyFill="1" applyBorder="1" applyAlignment="1">
      <alignment horizontal="center"/>
    </xf>
    <xf numFmtId="0" fontId="4" fillId="18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5"/>
  <sheetViews>
    <sheetView tabSelected="1" zoomScalePageLayoutView="0" workbookViewId="0" topLeftCell="A1">
      <pane ySplit="6" topLeftCell="BM502" activePane="bottomLeft" state="frozen"/>
      <selection pane="topLeft" activeCell="A1" sqref="A1"/>
      <selection pane="bottomLeft" activeCell="A545" sqref="A545:S545"/>
    </sheetView>
  </sheetViews>
  <sheetFormatPr defaultColWidth="9.140625" defaultRowHeight="12.75"/>
  <cols>
    <col min="1" max="1" width="18.140625" style="41" customWidth="1"/>
    <col min="2" max="2" width="5.7109375" style="7" customWidth="1"/>
    <col min="3" max="3" width="6.57421875" style="7" customWidth="1"/>
    <col min="4" max="4" width="6.28125" style="8" customWidth="1"/>
    <col min="5" max="5" width="8.57421875" style="12" customWidth="1"/>
    <col min="6" max="6" width="8.00390625" style="12" customWidth="1"/>
    <col min="7" max="7" width="9.28125" style="12" customWidth="1"/>
    <col min="8" max="8" width="9.140625" style="12" customWidth="1"/>
    <col min="9" max="9" width="5.00390625" style="7" customWidth="1"/>
    <col min="10" max="14" width="5.00390625" style="12" customWidth="1"/>
    <col min="15" max="15" width="5.00390625" style="8" customWidth="1"/>
    <col min="16" max="16" width="6.00390625" style="12" customWidth="1"/>
    <col min="17" max="17" width="6.8515625" style="12" customWidth="1"/>
    <col min="18" max="18" width="6.00390625" style="12" customWidth="1"/>
    <col min="19" max="19" width="6.00390625" style="8" customWidth="1"/>
    <col min="20" max="16384" width="9.140625" style="1" customWidth="1"/>
  </cols>
  <sheetData>
    <row r="1" spans="1:19" s="37" customFormat="1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s="37" customFormat="1" ht="1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s="37" customFormat="1" ht="1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2:19" s="11" customFormat="1" ht="11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s="5" customFormat="1" ht="12.75" customHeight="1">
      <c r="A5" s="42"/>
      <c r="B5" s="52"/>
      <c r="C5" s="68" t="s">
        <v>2</v>
      </c>
      <c r="D5" s="69"/>
      <c r="E5" s="68" t="s">
        <v>3</v>
      </c>
      <c r="F5" s="70"/>
      <c r="G5" s="70"/>
      <c r="H5" s="69"/>
      <c r="I5" s="68" t="s">
        <v>4</v>
      </c>
      <c r="J5" s="70"/>
      <c r="K5" s="70"/>
      <c r="L5" s="70"/>
      <c r="M5" s="70"/>
      <c r="N5" s="70"/>
      <c r="O5" s="69"/>
      <c r="P5" s="68" t="s">
        <v>5</v>
      </c>
      <c r="Q5" s="70"/>
      <c r="R5" s="70"/>
      <c r="S5" s="69"/>
    </row>
    <row r="6" spans="1:19" s="5" customFormat="1" ht="10.5">
      <c r="A6" s="43" t="s">
        <v>6</v>
      </c>
      <c r="B6" s="43" t="s">
        <v>7</v>
      </c>
      <c r="C6" s="38" t="s">
        <v>8</v>
      </c>
      <c r="D6" s="39" t="s">
        <v>9</v>
      </c>
      <c r="E6" s="40" t="s">
        <v>10</v>
      </c>
      <c r="F6" s="40" t="s">
        <v>11</v>
      </c>
      <c r="G6" s="40" t="s">
        <v>12</v>
      </c>
      <c r="H6" s="40" t="s">
        <v>13</v>
      </c>
      <c r="I6" s="38" t="s">
        <v>20</v>
      </c>
      <c r="J6" s="40" t="s">
        <v>14</v>
      </c>
      <c r="K6" s="40" t="s">
        <v>15</v>
      </c>
      <c r="L6" s="40" t="s">
        <v>16</v>
      </c>
      <c r="M6" s="40" t="s">
        <v>17</v>
      </c>
      <c r="N6" s="40" t="s">
        <v>18</v>
      </c>
      <c r="O6" s="39" t="s">
        <v>19</v>
      </c>
      <c r="P6" s="39" t="s">
        <v>21</v>
      </c>
      <c r="Q6" s="36" t="s">
        <v>22</v>
      </c>
      <c r="R6" s="36" t="s">
        <v>23</v>
      </c>
      <c r="S6" s="36" t="s">
        <v>24</v>
      </c>
    </row>
    <row r="8" ht="11.25">
      <c r="A8" s="44" t="s">
        <v>25</v>
      </c>
    </row>
    <row r="9" spans="1:16" ht="11.25">
      <c r="A9" s="41" t="s">
        <v>26</v>
      </c>
      <c r="B9" s="7">
        <f>SUM(C9:D9)</f>
        <v>191</v>
      </c>
      <c r="C9" s="7">
        <v>117</v>
      </c>
      <c r="D9" s="8">
        <v>74</v>
      </c>
      <c r="E9" s="12">
        <v>5</v>
      </c>
      <c r="F9" s="12">
        <v>2</v>
      </c>
      <c r="G9" s="12">
        <v>176</v>
      </c>
      <c r="H9" s="12">
        <v>8</v>
      </c>
      <c r="I9" s="7">
        <v>191</v>
      </c>
      <c r="M9" s="12" t="s">
        <v>34</v>
      </c>
      <c r="P9" s="12">
        <v>191</v>
      </c>
    </row>
    <row r="11" ht="11.25">
      <c r="A11" s="44" t="s">
        <v>27</v>
      </c>
    </row>
    <row r="12" ht="11.25">
      <c r="A12" s="44" t="s">
        <v>44</v>
      </c>
    </row>
    <row r="13" spans="1:17" ht="11.25">
      <c r="A13" s="41" t="s">
        <v>26</v>
      </c>
      <c r="B13" s="7">
        <f>SUM(C13:D13)</f>
        <v>149</v>
      </c>
      <c r="C13" s="7">
        <v>95</v>
      </c>
      <c r="D13" s="8">
        <v>54</v>
      </c>
      <c r="E13" s="12">
        <v>4</v>
      </c>
      <c r="F13" s="12">
        <v>2</v>
      </c>
      <c r="G13" s="12">
        <v>135</v>
      </c>
      <c r="H13" s="12">
        <v>8</v>
      </c>
      <c r="I13" s="7">
        <v>149</v>
      </c>
      <c r="P13" s="12">
        <v>148</v>
      </c>
      <c r="Q13" s="12">
        <v>1</v>
      </c>
    </row>
    <row r="14" spans="1:17" ht="11.25">
      <c r="A14" s="41" t="s">
        <v>28</v>
      </c>
      <c r="B14" s="15">
        <f aca="true" t="shared" si="0" ref="B14:H14">+B13/B9</f>
        <v>0.7801047120418848</v>
      </c>
      <c r="C14" s="15">
        <f t="shared" si="0"/>
        <v>0.811965811965812</v>
      </c>
      <c r="D14" s="9">
        <f t="shared" si="0"/>
        <v>0.7297297297297297</v>
      </c>
      <c r="E14" s="17">
        <f t="shared" si="0"/>
        <v>0.8</v>
      </c>
      <c r="F14" s="17">
        <f t="shared" si="0"/>
        <v>1</v>
      </c>
      <c r="G14" s="17">
        <f t="shared" si="0"/>
        <v>0.7670454545454546</v>
      </c>
      <c r="H14" s="17">
        <f t="shared" si="0"/>
        <v>1</v>
      </c>
      <c r="I14" s="15"/>
      <c r="P14" s="17"/>
      <c r="Q14" s="17"/>
    </row>
    <row r="15" spans="1:19" ht="11.25">
      <c r="A15" s="41" t="s">
        <v>29</v>
      </c>
      <c r="B15" s="13">
        <v>2.44</v>
      </c>
      <c r="C15" s="13">
        <v>2.5</v>
      </c>
      <c r="D15" s="14">
        <v>2.34</v>
      </c>
      <c r="E15" s="18">
        <v>1.47</v>
      </c>
      <c r="F15" s="18">
        <v>2.19</v>
      </c>
      <c r="G15" s="18">
        <v>2.46</v>
      </c>
      <c r="H15" s="18">
        <v>2.68</v>
      </c>
      <c r="I15" s="13">
        <v>2.44</v>
      </c>
      <c r="P15" s="12">
        <v>2.43</v>
      </c>
      <c r="Q15" s="18">
        <v>4</v>
      </c>
      <c r="R15" s="18"/>
      <c r="S15" s="14"/>
    </row>
    <row r="16" spans="1:19" ht="11.25">
      <c r="A16" s="41" t="s">
        <v>30</v>
      </c>
      <c r="B16" s="23">
        <v>12</v>
      </c>
      <c r="C16" s="23">
        <v>12</v>
      </c>
      <c r="D16" s="21">
        <v>12</v>
      </c>
      <c r="E16" s="22">
        <v>6</v>
      </c>
      <c r="F16" s="22">
        <v>13</v>
      </c>
      <c r="G16" s="22">
        <v>12</v>
      </c>
      <c r="H16" s="22">
        <v>16</v>
      </c>
      <c r="I16" s="23">
        <v>12</v>
      </c>
      <c r="J16" s="22"/>
      <c r="K16" s="22"/>
      <c r="L16" s="22"/>
      <c r="M16" s="22"/>
      <c r="N16" s="22"/>
      <c r="O16" s="21"/>
      <c r="P16" s="22">
        <v>12</v>
      </c>
      <c r="Q16" s="22">
        <v>30</v>
      </c>
      <c r="R16" s="22"/>
      <c r="S16" s="21"/>
    </row>
    <row r="17" spans="1:9" ht="11.25">
      <c r="A17" s="44" t="s">
        <v>45</v>
      </c>
      <c r="B17" s="15"/>
      <c r="C17" s="15"/>
      <c r="D17" s="9"/>
      <c r="E17" s="17"/>
      <c r="F17" s="17"/>
      <c r="G17" s="17"/>
      <c r="H17" s="17"/>
      <c r="I17" s="15"/>
    </row>
    <row r="18" spans="1:16" ht="11.25">
      <c r="A18" s="41" t="s">
        <v>26</v>
      </c>
      <c r="B18" s="7">
        <f>SUM(C18:D18)</f>
        <v>12</v>
      </c>
      <c r="C18" s="23">
        <v>5</v>
      </c>
      <c r="D18" s="21">
        <v>7</v>
      </c>
      <c r="E18" s="17"/>
      <c r="F18" s="17"/>
      <c r="G18" s="22">
        <v>12</v>
      </c>
      <c r="H18" s="17"/>
      <c r="I18" s="15"/>
      <c r="J18" s="12">
        <v>6</v>
      </c>
      <c r="L18" s="12">
        <v>3</v>
      </c>
      <c r="O18" s="8">
        <v>3</v>
      </c>
      <c r="P18" s="12">
        <v>12</v>
      </c>
    </row>
    <row r="19" spans="1:9" ht="11.25">
      <c r="A19" s="41" t="s">
        <v>28</v>
      </c>
      <c r="B19" s="15">
        <f>+B18/B9</f>
        <v>0.06282722513089005</v>
      </c>
      <c r="C19" s="15">
        <f>+C18/C9</f>
        <v>0.042735042735042736</v>
      </c>
      <c r="D19" s="9">
        <f>+D18/D9</f>
        <v>0.0945945945945946</v>
      </c>
      <c r="E19" s="17"/>
      <c r="F19" s="17"/>
      <c r="G19" s="17">
        <f>+G18/G9</f>
        <v>0.06818181818181818</v>
      </c>
      <c r="H19" s="17"/>
      <c r="I19" s="15"/>
    </row>
    <row r="20" spans="1:18" ht="11.25">
      <c r="A20" s="41" t="s">
        <v>29</v>
      </c>
      <c r="B20" s="7">
        <v>2.77</v>
      </c>
      <c r="C20" s="7">
        <v>2.84</v>
      </c>
      <c r="D20" s="8">
        <v>2.71</v>
      </c>
      <c r="G20" s="12">
        <v>2.77</v>
      </c>
      <c r="J20" s="12">
        <v>2.88</v>
      </c>
      <c r="L20" s="12">
        <v>2.91</v>
      </c>
      <c r="O20" s="14">
        <v>2.4</v>
      </c>
      <c r="P20" s="12">
        <v>2.77</v>
      </c>
      <c r="R20" s="18"/>
    </row>
    <row r="21" spans="1:16" ht="11.25">
      <c r="A21" s="41" t="s">
        <v>30</v>
      </c>
      <c r="B21" s="7">
        <v>13</v>
      </c>
      <c r="C21" s="7">
        <v>13</v>
      </c>
      <c r="D21" s="8">
        <v>12</v>
      </c>
      <c r="G21" s="12">
        <v>13</v>
      </c>
      <c r="J21" s="12">
        <v>14</v>
      </c>
      <c r="L21" s="12">
        <v>13</v>
      </c>
      <c r="O21" s="8">
        <v>9</v>
      </c>
      <c r="P21" s="12">
        <v>13</v>
      </c>
    </row>
    <row r="23" ht="11.25">
      <c r="A23" s="44" t="s">
        <v>31</v>
      </c>
    </row>
    <row r="24" ht="11.25">
      <c r="A24" s="44" t="s">
        <v>44</v>
      </c>
    </row>
    <row r="25" spans="1:17" ht="11.25">
      <c r="A25" s="41" t="s">
        <v>26</v>
      </c>
      <c r="B25" s="7">
        <f>SUM(C25:D25)</f>
        <v>17</v>
      </c>
      <c r="C25" s="7">
        <v>15</v>
      </c>
      <c r="D25" s="8">
        <v>2</v>
      </c>
      <c r="G25" s="12">
        <v>16</v>
      </c>
      <c r="H25" s="12">
        <v>1</v>
      </c>
      <c r="I25" s="7">
        <v>17</v>
      </c>
      <c r="P25" s="12">
        <v>11</v>
      </c>
      <c r="Q25" s="12">
        <v>6</v>
      </c>
    </row>
    <row r="26" spans="1:9" ht="11.25">
      <c r="A26" s="41" t="s">
        <v>28</v>
      </c>
      <c r="B26" s="15">
        <f>+B25/B$9</f>
        <v>0.08900523560209424</v>
      </c>
      <c r="C26" s="15">
        <f>+C25/C$9</f>
        <v>0.1282051282051282</v>
      </c>
      <c r="D26" s="9">
        <f>+D25/D$9</f>
        <v>0.02702702702702703</v>
      </c>
      <c r="E26" s="17"/>
      <c r="F26" s="17"/>
      <c r="G26" s="17">
        <f>+G25/G$9</f>
        <v>0.09090909090909091</v>
      </c>
      <c r="H26" s="17">
        <f>+H25/H$9</f>
        <v>0.125</v>
      </c>
      <c r="I26" s="15"/>
    </row>
    <row r="27" spans="1:19" ht="11.25">
      <c r="A27" s="41" t="s">
        <v>29</v>
      </c>
      <c r="B27" s="7">
        <v>2.87</v>
      </c>
      <c r="C27" s="13">
        <v>2.9</v>
      </c>
      <c r="D27" s="14">
        <v>2.62</v>
      </c>
      <c r="E27" s="18"/>
      <c r="F27" s="18"/>
      <c r="G27" s="18">
        <v>2.8</v>
      </c>
      <c r="H27" s="18">
        <v>4</v>
      </c>
      <c r="I27" s="7">
        <v>2.87</v>
      </c>
      <c r="K27" s="18"/>
      <c r="N27" s="18"/>
      <c r="O27" s="14"/>
      <c r="P27" s="18">
        <v>2.71</v>
      </c>
      <c r="Q27" s="18">
        <v>3.15</v>
      </c>
      <c r="R27" s="18"/>
      <c r="S27" s="14"/>
    </row>
    <row r="28" spans="1:17" ht="11.25">
      <c r="A28" s="41" t="s">
        <v>30</v>
      </c>
      <c r="B28" s="7">
        <v>27</v>
      </c>
      <c r="C28" s="7">
        <v>28</v>
      </c>
      <c r="D28" s="8">
        <v>25</v>
      </c>
      <c r="G28" s="12">
        <v>26</v>
      </c>
      <c r="H28" s="12">
        <v>46</v>
      </c>
      <c r="I28" s="7">
        <v>27</v>
      </c>
      <c r="P28" s="12">
        <v>24</v>
      </c>
      <c r="Q28" s="12">
        <v>34</v>
      </c>
    </row>
    <row r="29" spans="1:2" ht="11.25">
      <c r="A29" s="44" t="s">
        <v>45</v>
      </c>
      <c r="B29" s="15"/>
    </row>
    <row r="30" spans="1:17" ht="11.25">
      <c r="A30" s="41" t="s">
        <v>26</v>
      </c>
      <c r="B30" s="7">
        <f>SUM(C30:D30)</f>
        <v>2</v>
      </c>
      <c r="D30" s="8">
        <v>2</v>
      </c>
      <c r="G30" s="12">
        <v>1</v>
      </c>
      <c r="H30" s="12">
        <v>1</v>
      </c>
      <c r="L30" s="12">
        <v>2</v>
      </c>
      <c r="P30" s="12">
        <v>1</v>
      </c>
      <c r="Q30" s="12">
        <v>1</v>
      </c>
    </row>
    <row r="31" spans="1:8" ht="11.25">
      <c r="A31" s="41" t="s">
        <v>28</v>
      </c>
      <c r="B31" s="15">
        <f>+B30/B$9</f>
        <v>0.010471204188481676</v>
      </c>
      <c r="C31" s="15"/>
      <c r="D31" s="9">
        <f>+D30/D$9</f>
        <v>0.02702702702702703</v>
      </c>
      <c r="G31" s="17">
        <f>+G30/G$9</f>
        <v>0.005681818181818182</v>
      </c>
      <c r="H31" s="17">
        <f>+H30/H$9</f>
        <v>0.125</v>
      </c>
    </row>
    <row r="32" spans="1:17" ht="11.25">
      <c r="A32" s="41" t="s">
        <v>29</v>
      </c>
      <c r="B32" s="7">
        <v>2.16</v>
      </c>
      <c r="D32" s="8">
        <v>2.16</v>
      </c>
      <c r="G32" s="12">
        <v>1.93</v>
      </c>
      <c r="H32" s="12">
        <v>2.38</v>
      </c>
      <c r="L32" s="12">
        <v>2.16</v>
      </c>
      <c r="P32" s="12">
        <v>1.93</v>
      </c>
      <c r="Q32" s="18">
        <v>2.38</v>
      </c>
    </row>
    <row r="33" spans="1:17" ht="11.25">
      <c r="A33" s="41" t="s">
        <v>30</v>
      </c>
      <c r="B33" s="7">
        <v>29</v>
      </c>
      <c r="D33" s="8">
        <v>29</v>
      </c>
      <c r="G33" s="12">
        <v>22</v>
      </c>
      <c r="H33" s="12">
        <v>36</v>
      </c>
      <c r="L33" s="12">
        <v>29</v>
      </c>
      <c r="P33" s="12">
        <v>22</v>
      </c>
      <c r="Q33" s="12">
        <v>36</v>
      </c>
    </row>
    <row r="34" spans="1:19" ht="11.25">
      <c r="A34" s="45"/>
      <c r="B34" s="3"/>
      <c r="C34" s="3"/>
      <c r="D34" s="4"/>
      <c r="E34" s="2"/>
      <c r="F34" s="2"/>
      <c r="G34" s="2"/>
      <c r="H34" s="2"/>
      <c r="I34" s="3"/>
      <c r="J34" s="2"/>
      <c r="K34" s="2"/>
      <c r="L34" s="2"/>
      <c r="M34" s="2"/>
      <c r="N34" s="2"/>
      <c r="O34" s="4"/>
      <c r="P34" s="2"/>
      <c r="Q34" s="2"/>
      <c r="R34" s="2"/>
      <c r="S34" s="4"/>
    </row>
    <row r="36" ht="11.25">
      <c r="A36" s="44" t="s">
        <v>32</v>
      </c>
    </row>
    <row r="37" ht="11.25">
      <c r="A37" s="44" t="s">
        <v>44</v>
      </c>
    </row>
    <row r="38" spans="1:17" ht="11.25">
      <c r="A38" s="41" t="s">
        <v>26</v>
      </c>
      <c r="B38" s="7">
        <f>SUM(C38:D38)</f>
        <v>82</v>
      </c>
      <c r="C38" s="7">
        <v>53</v>
      </c>
      <c r="D38" s="8">
        <v>29</v>
      </c>
      <c r="E38" s="12">
        <v>1</v>
      </c>
      <c r="F38" s="12">
        <v>1</v>
      </c>
      <c r="G38" s="12">
        <v>75</v>
      </c>
      <c r="H38" s="12">
        <v>5</v>
      </c>
      <c r="I38" s="7">
        <v>82</v>
      </c>
      <c r="P38" s="12">
        <v>57</v>
      </c>
      <c r="Q38" s="12">
        <v>25</v>
      </c>
    </row>
    <row r="39" spans="1:9" ht="11.25">
      <c r="A39" s="41" t="s">
        <v>28</v>
      </c>
      <c r="B39" s="15">
        <f>+B38/B$9</f>
        <v>0.4293193717277487</v>
      </c>
      <c r="C39" s="15">
        <f aca="true" t="shared" si="1" ref="C39:H39">+C38/C9</f>
        <v>0.452991452991453</v>
      </c>
      <c r="D39" s="9">
        <f t="shared" si="1"/>
        <v>0.3918918918918919</v>
      </c>
      <c r="E39" s="17">
        <f t="shared" si="1"/>
        <v>0.2</v>
      </c>
      <c r="F39" s="17">
        <f t="shared" si="1"/>
        <v>0.5</v>
      </c>
      <c r="G39" s="17">
        <f t="shared" si="1"/>
        <v>0.42613636363636365</v>
      </c>
      <c r="H39" s="17">
        <f t="shared" si="1"/>
        <v>0.625</v>
      </c>
      <c r="I39" s="15"/>
    </row>
    <row r="40" spans="1:17" ht="11.25">
      <c r="A40" s="41" t="s">
        <v>29</v>
      </c>
      <c r="B40" s="7">
        <v>2.65</v>
      </c>
      <c r="C40" s="7">
        <v>2.74</v>
      </c>
      <c r="D40" s="8">
        <v>2.49</v>
      </c>
      <c r="E40" s="12">
        <v>1.69</v>
      </c>
      <c r="F40" s="18">
        <v>2.6</v>
      </c>
      <c r="G40" s="12">
        <v>2.65</v>
      </c>
      <c r="H40" s="12">
        <v>2.89</v>
      </c>
      <c r="I40" s="7">
        <v>2.65</v>
      </c>
      <c r="P40" s="12">
        <v>2.47</v>
      </c>
      <c r="Q40" s="18">
        <v>3.06</v>
      </c>
    </row>
    <row r="41" spans="1:17" ht="11.25">
      <c r="A41" s="41" t="s">
        <v>30</v>
      </c>
      <c r="B41" s="7">
        <v>26</v>
      </c>
      <c r="C41" s="7">
        <v>27</v>
      </c>
      <c r="D41" s="8">
        <v>24</v>
      </c>
      <c r="E41" s="12">
        <v>9</v>
      </c>
      <c r="F41" s="12">
        <v>31</v>
      </c>
      <c r="G41" s="12">
        <v>25</v>
      </c>
      <c r="H41" s="12">
        <v>32</v>
      </c>
      <c r="I41" s="7">
        <v>26</v>
      </c>
      <c r="P41" s="12">
        <v>22</v>
      </c>
      <c r="Q41" s="12">
        <v>34</v>
      </c>
    </row>
    <row r="42" spans="1:9" ht="11.25">
      <c r="A42" s="41" t="s">
        <v>35</v>
      </c>
      <c r="B42" s="7">
        <f>SUM(C42:D42)</f>
        <v>1</v>
      </c>
      <c r="C42" s="7">
        <v>1</v>
      </c>
      <c r="H42" s="12">
        <v>1</v>
      </c>
      <c r="I42" s="7">
        <v>1</v>
      </c>
    </row>
    <row r="43" spans="1:9" ht="11.25">
      <c r="A43" s="41" t="s">
        <v>61</v>
      </c>
      <c r="B43" s="27">
        <f>B42/B$9</f>
        <v>0.005235602094240838</v>
      </c>
      <c r="C43" s="27">
        <f>C42/C$9</f>
        <v>0.008547008547008548</v>
      </c>
      <c r="H43" s="28">
        <f>H42/H$9</f>
        <v>0.125</v>
      </c>
      <c r="I43" s="27"/>
    </row>
    <row r="44" ht="11.25">
      <c r="A44" s="44" t="s">
        <v>45</v>
      </c>
    </row>
    <row r="45" spans="1:17" ht="11.25">
      <c r="A45" s="41" t="s">
        <v>26</v>
      </c>
      <c r="B45" s="7">
        <f>SUM(C45:D45)</f>
        <v>18</v>
      </c>
      <c r="C45" s="7">
        <v>6</v>
      </c>
      <c r="D45" s="8">
        <v>12</v>
      </c>
      <c r="G45" s="12">
        <v>17</v>
      </c>
      <c r="H45" s="12">
        <v>1</v>
      </c>
      <c r="J45" s="12">
        <v>5</v>
      </c>
      <c r="K45" s="12">
        <v>1</v>
      </c>
      <c r="L45" s="12">
        <v>6</v>
      </c>
      <c r="M45" s="12">
        <v>2</v>
      </c>
      <c r="N45" s="12">
        <v>2</v>
      </c>
      <c r="O45" s="8">
        <v>2</v>
      </c>
      <c r="P45" s="12">
        <v>9</v>
      </c>
      <c r="Q45" s="12">
        <v>9</v>
      </c>
    </row>
    <row r="46" spans="1:8" ht="11.25">
      <c r="A46" s="41" t="s">
        <v>28</v>
      </c>
      <c r="B46" s="15">
        <f>+B45/B$9</f>
        <v>0.09424083769633508</v>
      </c>
      <c r="C46" s="15">
        <f>+C45/C$9</f>
        <v>0.05128205128205128</v>
      </c>
      <c r="D46" s="9">
        <f>+D45/D$9</f>
        <v>0.16216216216216217</v>
      </c>
      <c r="G46" s="17">
        <f>+G45/G$9</f>
        <v>0.09659090909090909</v>
      </c>
      <c r="H46" s="17">
        <f>+H45/H$9</f>
        <v>0.125</v>
      </c>
    </row>
    <row r="47" spans="1:17" ht="11.25">
      <c r="A47" s="41" t="s">
        <v>29</v>
      </c>
      <c r="B47" s="7">
        <v>2.67</v>
      </c>
      <c r="C47" s="7">
        <v>2.64</v>
      </c>
      <c r="D47" s="8">
        <v>2.69</v>
      </c>
      <c r="G47" s="12">
        <v>2.68</v>
      </c>
      <c r="H47" s="12">
        <v>2.64</v>
      </c>
      <c r="J47" s="12">
        <v>2.89</v>
      </c>
      <c r="K47" s="12">
        <v>3.56</v>
      </c>
      <c r="L47" s="12">
        <v>2.51</v>
      </c>
      <c r="M47" s="12">
        <v>2.92</v>
      </c>
      <c r="N47" s="12">
        <v>2.31</v>
      </c>
      <c r="O47" s="8">
        <v>2.32</v>
      </c>
      <c r="P47" s="12">
        <v>2.36</v>
      </c>
      <c r="Q47" s="18">
        <v>2.99</v>
      </c>
    </row>
    <row r="48" spans="1:17" ht="11.25">
      <c r="A48" s="41" t="s">
        <v>30</v>
      </c>
      <c r="B48" s="7">
        <v>28</v>
      </c>
      <c r="C48" s="7">
        <v>29</v>
      </c>
      <c r="D48" s="8">
        <v>28</v>
      </c>
      <c r="G48" s="12">
        <v>27</v>
      </c>
      <c r="H48" s="12">
        <v>48</v>
      </c>
      <c r="J48" s="12">
        <v>29</v>
      </c>
      <c r="K48" s="12">
        <v>31</v>
      </c>
      <c r="L48" s="12">
        <v>30</v>
      </c>
      <c r="M48" s="12">
        <v>32</v>
      </c>
      <c r="N48" s="12">
        <v>21</v>
      </c>
      <c r="O48" s="8">
        <v>19</v>
      </c>
      <c r="P48" s="12">
        <v>22</v>
      </c>
      <c r="Q48" s="12">
        <v>33</v>
      </c>
    </row>
    <row r="50" ht="11.25">
      <c r="A50" s="44" t="s">
        <v>33</v>
      </c>
    </row>
    <row r="51" ht="11.25">
      <c r="A51" s="44" t="s">
        <v>44</v>
      </c>
    </row>
    <row r="52" spans="1:17" ht="11.25">
      <c r="A52" s="41" t="s">
        <v>26</v>
      </c>
      <c r="B52" s="7">
        <f>SUM(C52:D52)</f>
        <v>62</v>
      </c>
      <c r="C52" s="7">
        <v>41</v>
      </c>
      <c r="D52" s="8">
        <v>21</v>
      </c>
      <c r="E52" s="12">
        <v>1</v>
      </c>
      <c r="F52" s="12">
        <v>1</v>
      </c>
      <c r="G52" s="12">
        <v>58</v>
      </c>
      <c r="H52" s="12">
        <v>2</v>
      </c>
      <c r="I52" s="7">
        <v>62</v>
      </c>
      <c r="P52" s="12">
        <v>19</v>
      </c>
      <c r="Q52" s="12">
        <v>43</v>
      </c>
    </row>
    <row r="53" spans="1:9" ht="11.25">
      <c r="A53" s="41" t="s">
        <v>28</v>
      </c>
      <c r="B53" s="15">
        <f>+B52/B$9</f>
        <v>0.32460732984293195</v>
      </c>
      <c r="C53" s="15">
        <f aca="true" t="shared" si="2" ref="C53:H53">+C52/C9</f>
        <v>0.3504273504273504</v>
      </c>
      <c r="D53" s="9">
        <f t="shared" si="2"/>
        <v>0.28378378378378377</v>
      </c>
      <c r="E53" s="17">
        <f t="shared" si="2"/>
        <v>0.2</v>
      </c>
      <c r="F53" s="17">
        <f t="shared" si="2"/>
        <v>0.5</v>
      </c>
      <c r="G53" s="17">
        <f t="shared" si="2"/>
        <v>0.32954545454545453</v>
      </c>
      <c r="H53" s="17">
        <f t="shared" si="2"/>
        <v>0.25</v>
      </c>
      <c r="I53" s="15"/>
    </row>
    <row r="54" spans="1:19" ht="11.25">
      <c r="A54" s="41" t="s">
        <v>29</v>
      </c>
      <c r="B54" s="7">
        <v>2.46</v>
      </c>
      <c r="C54" s="13">
        <v>2.58</v>
      </c>
      <c r="D54" s="8">
        <v>2.21</v>
      </c>
      <c r="E54" s="12">
        <v>1.68</v>
      </c>
      <c r="F54" s="12">
        <v>2.56</v>
      </c>
      <c r="G54" s="12">
        <v>2.45</v>
      </c>
      <c r="H54" s="18">
        <v>2.93</v>
      </c>
      <c r="I54" s="13">
        <v>2.46</v>
      </c>
      <c r="P54" s="18">
        <v>1.6</v>
      </c>
      <c r="Q54" s="18">
        <v>2.83</v>
      </c>
      <c r="S54" s="14"/>
    </row>
    <row r="55" spans="1:17" ht="11.25">
      <c r="A55" s="41" t="s">
        <v>30</v>
      </c>
      <c r="B55" s="7">
        <v>35</v>
      </c>
      <c r="C55" s="7">
        <v>35</v>
      </c>
      <c r="D55" s="8">
        <v>33</v>
      </c>
      <c r="E55" s="12">
        <v>21</v>
      </c>
      <c r="F55" s="12">
        <v>45</v>
      </c>
      <c r="G55" s="12">
        <v>34</v>
      </c>
      <c r="H55" s="12">
        <v>48</v>
      </c>
      <c r="I55" s="7">
        <v>35</v>
      </c>
      <c r="P55" s="12">
        <v>18</v>
      </c>
      <c r="Q55" s="12">
        <v>42</v>
      </c>
    </row>
    <row r="56" spans="1:9" ht="11.25">
      <c r="A56" s="41" t="s">
        <v>35</v>
      </c>
      <c r="B56" s="7">
        <f>SUM(C56:D56)</f>
        <v>4</v>
      </c>
      <c r="C56" s="7">
        <v>4</v>
      </c>
      <c r="G56" s="12">
        <v>4</v>
      </c>
      <c r="I56" s="7">
        <v>4</v>
      </c>
    </row>
    <row r="57" spans="1:9" ht="11.25">
      <c r="A57" s="41" t="s">
        <v>39</v>
      </c>
      <c r="B57" s="7">
        <f>B56+B42</f>
        <v>5</v>
      </c>
      <c r="C57" s="7">
        <f>C56+C42</f>
        <v>5</v>
      </c>
      <c r="G57" s="12">
        <f>G56+G42</f>
        <v>4</v>
      </c>
      <c r="H57" s="12">
        <f>H56+H42</f>
        <v>1</v>
      </c>
      <c r="I57" s="7">
        <f>I56+I42</f>
        <v>5</v>
      </c>
    </row>
    <row r="58" spans="1:13" ht="11.25">
      <c r="A58" s="41" t="s">
        <v>36</v>
      </c>
      <c r="B58" s="15">
        <f>+B57/B$9</f>
        <v>0.02617801047120419</v>
      </c>
      <c r="C58" s="15">
        <f>+C57/C$9</f>
        <v>0.042735042735042736</v>
      </c>
      <c r="G58" s="17">
        <f>+G57/G$9</f>
        <v>0.022727272727272728</v>
      </c>
      <c r="H58" s="17">
        <f>+H56/H9</f>
        <v>0</v>
      </c>
      <c r="I58" s="15"/>
      <c r="M58" s="17"/>
    </row>
    <row r="59" spans="1:13" ht="11.25">
      <c r="A59" s="44" t="s">
        <v>45</v>
      </c>
      <c r="B59" s="15"/>
      <c r="C59" s="15"/>
      <c r="H59" s="17"/>
      <c r="I59" s="15"/>
      <c r="M59" s="17"/>
    </row>
    <row r="60" spans="1:18" ht="11.25">
      <c r="A60" s="41" t="s">
        <v>26</v>
      </c>
      <c r="B60" s="7">
        <f>SUM(C60:D60)</f>
        <v>29</v>
      </c>
      <c r="C60" s="7">
        <v>11</v>
      </c>
      <c r="D60" s="8">
        <v>18</v>
      </c>
      <c r="G60" s="12">
        <v>27</v>
      </c>
      <c r="H60" s="12">
        <v>2</v>
      </c>
      <c r="I60" s="15"/>
      <c r="J60" s="12">
        <v>4</v>
      </c>
      <c r="K60" s="12">
        <v>4</v>
      </c>
      <c r="L60" s="12">
        <v>10</v>
      </c>
      <c r="M60" s="22">
        <v>7</v>
      </c>
      <c r="N60" s="22">
        <v>2</v>
      </c>
      <c r="O60" s="8">
        <v>2</v>
      </c>
      <c r="P60" s="12">
        <v>1</v>
      </c>
      <c r="Q60" s="12">
        <v>27</v>
      </c>
      <c r="R60" s="12">
        <v>1</v>
      </c>
    </row>
    <row r="61" spans="1:13" ht="11.25">
      <c r="A61" s="41" t="s">
        <v>28</v>
      </c>
      <c r="B61" s="15">
        <f>+B60/B$9</f>
        <v>0.1518324607329843</v>
      </c>
      <c r="C61" s="15">
        <f>+C60/C$9</f>
        <v>0.09401709401709402</v>
      </c>
      <c r="D61" s="9">
        <f>+D60/D$9</f>
        <v>0.24324324324324326</v>
      </c>
      <c r="G61" s="17">
        <f>+G60/G$9</f>
        <v>0.1534090909090909</v>
      </c>
      <c r="H61" s="17">
        <f>+H60/H$9</f>
        <v>0.25</v>
      </c>
      <c r="I61" s="15"/>
      <c r="M61" s="17"/>
    </row>
    <row r="62" spans="1:19" ht="11.25">
      <c r="A62" s="41" t="s">
        <v>29</v>
      </c>
      <c r="B62" s="7">
        <v>2.85</v>
      </c>
      <c r="C62" s="13">
        <v>2.9</v>
      </c>
      <c r="D62" s="14">
        <v>2.83</v>
      </c>
      <c r="E62" s="18"/>
      <c r="F62" s="18"/>
      <c r="G62" s="18">
        <v>2.87</v>
      </c>
      <c r="H62" s="18">
        <v>2.61</v>
      </c>
      <c r="I62" s="15"/>
      <c r="J62" s="12">
        <v>3.08</v>
      </c>
      <c r="K62" s="12">
        <v>3.36</v>
      </c>
      <c r="L62" s="12">
        <v>2.68</v>
      </c>
      <c r="M62" s="18">
        <v>2.92</v>
      </c>
      <c r="N62" s="18">
        <v>2.59</v>
      </c>
      <c r="O62" s="14">
        <v>2.29</v>
      </c>
      <c r="P62" s="18">
        <v>2</v>
      </c>
      <c r="Q62" s="18">
        <v>2.89</v>
      </c>
      <c r="R62" s="18">
        <v>2.71</v>
      </c>
      <c r="S62" s="14"/>
    </row>
    <row r="63" spans="1:19" ht="11.25">
      <c r="A63" s="41" t="s">
        <v>30</v>
      </c>
      <c r="B63" s="7">
        <v>43</v>
      </c>
      <c r="C63" s="23">
        <v>45</v>
      </c>
      <c r="D63" s="8">
        <v>42</v>
      </c>
      <c r="G63" s="12">
        <v>43</v>
      </c>
      <c r="H63" s="22">
        <v>50</v>
      </c>
      <c r="I63" s="23"/>
      <c r="J63" s="22">
        <v>47</v>
      </c>
      <c r="K63" s="22">
        <v>47</v>
      </c>
      <c r="L63" s="22">
        <v>42</v>
      </c>
      <c r="M63" s="22">
        <v>46</v>
      </c>
      <c r="N63" s="22">
        <v>35</v>
      </c>
      <c r="O63" s="21">
        <v>31</v>
      </c>
      <c r="P63" s="22">
        <v>24</v>
      </c>
      <c r="Q63" s="22">
        <v>43</v>
      </c>
      <c r="R63" s="22">
        <v>62</v>
      </c>
      <c r="S63" s="21"/>
    </row>
    <row r="65" ht="11.25">
      <c r="A65" s="44" t="s">
        <v>37</v>
      </c>
    </row>
    <row r="66" ht="11.25">
      <c r="A66" s="44" t="s">
        <v>44</v>
      </c>
    </row>
    <row r="67" spans="1:18" ht="11.25">
      <c r="A67" s="41" t="s">
        <v>26</v>
      </c>
      <c r="B67" s="7">
        <f>SUM(C67:D67)</f>
        <v>13</v>
      </c>
      <c r="C67" s="7">
        <v>11</v>
      </c>
      <c r="D67" s="8">
        <v>2</v>
      </c>
      <c r="G67" s="12">
        <v>12</v>
      </c>
      <c r="H67" s="12">
        <v>1</v>
      </c>
      <c r="I67" s="7">
        <v>13</v>
      </c>
      <c r="Q67" s="12">
        <v>11</v>
      </c>
      <c r="R67" s="12">
        <v>2</v>
      </c>
    </row>
    <row r="68" spans="1:9" ht="11.25">
      <c r="A68" s="41" t="s">
        <v>28</v>
      </c>
      <c r="B68" s="15">
        <f>+B67/B$9</f>
        <v>0.06806282722513089</v>
      </c>
      <c r="C68" s="15">
        <f>+C67/C9</f>
        <v>0.09401709401709402</v>
      </c>
      <c r="D68" s="9">
        <f>+D67/D9</f>
        <v>0.02702702702702703</v>
      </c>
      <c r="E68" s="17"/>
      <c r="F68" s="17"/>
      <c r="G68" s="17">
        <f>+G67/G9</f>
        <v>0.06818181818181818</v>
      </c>
      <c r="H68" s="17">
        <f>+H67/H9</f>
        <v>0.125</v>
      </c>
      <c r="I68" s="15"/>
    </row>
    <row r="69" spans="1:18" ht="11.25">
      <c r="A69" s="41" t="s">
        <v>29</v>
      </c>
      <c r="B69" s="7">
        <v>2.93</v>
      </c>
      <c r="C69" s="7">
        <v>2.96</v>
      </c>
      <c r="D69" s="8">
        <v>2.79</v>
      </c>
      <c r="F69" s="18"/>
      <c r="G69" s="12">
        <v>2.95</v>
      </c>
      <c r="H69" s="12">
        <v>2.78</v>
      </c>
      <c r="I69" s="7">
        <v>2.93</v>
      </c>
      <c r="Q69" s="18">
        <v>2.94</v>
      </c>
      <c r="R69" s="18">
        <v>2.91</v>
      </c>
    </row>
    <row r="70" spans="1:18" ht="11.25">
      <c r="A70" s="41" t="s">
        <v>30</v>
      </c>
      <c r="B70" s="7">
        <v>56</v>
      </c>
      <c r="C70" s="7">
        <v>54</v>
      </c>
      <c r="D70" s="8">
        <v>67</v>
      </c>
      <c r="G70" s="12">
        <v>55</v>
      </c>
      <c r="H70" s="12">
        <v>75</v>
      </c>
      <c r="I70" s="7">
        <v>56</v>
      </c>
      <c r="Q70" s="12">
        <v>53</v>
      </c>
      <c r="R70" s="12">
        <v>73</v>
      </c>
    </row>
    <row r="71" spans="1:9" ht="11.25">
      <c r="A71" s="41" t="s">
        <v>35</v>
      </c>
      <c r="B71" s="7">
        <f>SUM(C71:D71)</f>
        <v>2</v>
      </c>
      <c r="C71" s="7">
        <v>1</v>
      </c>
      <c r="D71" s="8">
        <v>1</v>
      </c>
      <c r="G71" s="12">
        <v>1</v>
      </c>
      <c r="H71" s="12">
        <v>1</v>
      </c>
      <c r="I71" s="7">
        <v>2</v>
      </c>
    </row>
    <row r="72" spans="1:9" ht="11.25">
      <c r="A72" s="41" t="s">
        <v>39</v>
      </c>
      <c r="B72" s="7">
        <f>B71+B57</f>
        <v>7</v>
      </c>
      <c r="C72" s="7">
        <f>C71+C57</f>
        <v>6</v>
      </c>
      <c r="D72" s="8">
        <f>D71+D57</f>
        <v>1</v>
      </c>
      <c r="G72" s="12">
        <f>G71+G57</f>
        <v>5</v>
      </c>
      <c r="H72" s="12">
        <f>H71+H57</f>
        <v>2</v>
      </c>
      <c r="I72" s="7">
        <f>I71+I57</f>
        <v>7</v>
      </c>
    </row>
    <row r="73" spans="1:9" ht="11.25">
      <c r="A73" s="41" t="s">
        <v>36</v>
      </c>
      <c r="B73" s="15">
        <f>+B72/B$9</f>
        <v>0.03664921465968586</v>
      </c>
      <c r="C73" s="15">
        <f>+C72/C$9</f>
        <v>0.05128205128205128</v>
      </c>
      <c r="D73" s="9">
        <f>+D72/D$9</f>
        <v>0.013513513513513514</v>
      </c>
      <c r="G73" s="17">
        <f>+G72/G$9</f>
        <v>0.028409090909090908</v>
      </c>
      <c r="H73" s="17">
        <f>+H72/H$9</f>
        <v>0.25</v>
      </c>
      <c r="I73" s="15"/>
    </row>
    <row r="74" spans="1:2" ht="11.25">
      <c r="A74" s="44" t="s">
        <v>45</v>
      </c>
      <c r="B74" s="15"/>
    </row>
    <row r="75" spans="1:18" ht="11.25">
      <c r="A75" s="41" t="s">
        <v>26</v>
      </c>
      <c r="B75" s="7">
        <f>SUM(C75:D75)</f>
        <v>6</v>
      </c>
      <c r="C75" s="7">
        <v>3</v>
      </c>
      <c r="D75" s="8">
        <v>3</v>
      </c>
      <c r="G75" s="12">
        <v>6</v>
      </c>
      <c r="J75" s="12">
        <v>3</v>
      </c>
      <c r="L75" s="12">
        <v>2</v>
      </c>
      <c r="M75" s="12">
        <v>1</v>
      </c>
      <c r="Q75" s="12">
        <v>3</v>
      </c>
      <c r="R75" s="12">
        <v>3</v>
      </c>
    </row>
    <row r="76" spans="1:7" ht="11.25">
      <c r="A76" s="41" t="s">
        <v>28</v>
      </c>
      <c r="B76" s="15">
        <f>+B75/B$9</f>
        <v>0.031413612565445025</v>
      </c>
      <c r="C76" s="15">
        <f>+C75/C$9</f>
        <v>0.02564102564102564</v>
      </c>
      <c r="D76" s="9">
        <f>+D75/D$9</f>
        <v>0.04054054054054054</v>
      </c>
      <c r="G76" s="17">
        <f>+G75/G$9</f>
        <v>0.03409090909090909</v>
      </c>
    </row>
    <row r="77" spans="1:18" ht="11.25">
      <c r="A77" s="41" t="s">
        <v>29</v>
      </c>
      <c r="B77" s="7">
        <v>3.01</v>
      </c>
      <c r="C77" s="7">
        <v>3.08</v>
      </c>
      <c r="D77" s="8">
        <v>2.95</v>
      </c>
      <c r="G77" s="12">
        <v>3.01</v>
      </c>
      <c r="J77" s="12">
        <v>3.12</v>
      </c>
      <c r="L77" s="12">
        <v>2.93</v>
      </c>
      <c r="M77" s="12">
        <v>2.88</v>
      </c>
      <c r="Q77" s="18">
        <v>3.05</v>
      </c>
      <c r="R77" s="18">
        <v>2.97</v>
      </c>
    </row>
    <row r="78" spans="1:19" s="11" customFormat="1" ht="11.25">
      <c r="A78" s="41" t="s">
        <v>30</v>
      </c>
      <c r="B78" s="7">
        <v>60</v>
      </c>
      <c r="C78" s="7">
        <v>63</v>
      </c>
      <c r="D78" s="8">
        <v>57</v>
      </c>
      <c r="E78" s="12"/>
      <c r="F78" s="12"/>
      <c r="G78" s="12">
        <v>60</v>
      </c>
      <c r="H78" s="12"/>
      <c r="I78" s="7"/>
      <c r="J78" s="12">
        <v>62</v>
      </c>
      <c r="K78" s="12"/>
      <c r="L78" s="12">
        <v>55</v>
      </c>
      <c r="M78" s="12">
        <v>66</v>
      </c>
      <c r="N78" s="12"/>
      <c r="O78" s="8"/>
      <c r="P78" s="12"/>
      <c r="Q78" s="12">
        <v>56</v>
      </c>
      <c r="R78" s="12">
        <v>64</v>
      </c>
      <c r="S78" s="8"/>
    </row>
    <row r="79" spans="1:19" s="11" customFormat="1" ht="11.25">
      <c r="A79" s="45"/>
      <c r="B79" s="3"/>
      <c r="C79" s="3"/>
      <c r="D79" s="4"/>
      <c r="E79" s="2"/>
      <c r="F79" s="2"/>
      <c r="G79" s="2"/>
      <c r="H79" s="2"/>
      <c r="I79" s="3"/>
      <c r="J79" s="2"/>
      <c r="K79" s="2"/>
      <c r="L79" s="2"/>
      <c r="M79" s="2"/>
      <c r="N79" s="2"/>
      <c r="O79" s="4"/>
      <c r="P79" s="2"/>
      <c r="Q79" s="2"/>
      <c r="R79" s="2"/>
      <c r="S79" s="4"/>
    </row>
    <row r="81" ht="11.25">
      <c r="A81" s="44" t="s">
        <v>38</v>
      </c>
    </row>
    <row r="82" ht="11.25">
      <c r="A82" s="44" t="s">
        <v>44</v>
      </c>
    </row>
    <row r="83" spans="1:18" ht="11.25">
      <c r="A83" s="41" t="s">
        <v>26</v>
      </c>
      <c r="B83" s="7">
        <f>SUM(C83:D83)</f>
        <v>33</v>
      </c>
      <c r="C83" s="7">
        <v>23</v>
      </c>
      <c r="D83" s="8">
        <v>10</v>
      </c>
      <c r="E83" s="12">
        <v>2</v>
      </c>
      <c r="F83" s="12">
        <v>1</v>
      </c>
      <c r="G83" s="12">
        <v>28</v>
      </c>
      <c r="H83" s="12">
        <v>2</v>
      </c>
      <c r="I83" s="7">
        <v>33</v>
      </c>
      <c r="P83" s="12">
        <v>9</v>
      </c>
      <c r="Q83" s="12">
        <v>17</v>
      </c>
      <c r="R83" s="12">
        <v>7</v>
      </c>
    </row>
    <row r="84" spans="1:9" ht="11.25">
      <c r="A84" s="41" t="s">
        <v>28</v>
      </c>
      <c r="B84" s="15">
        <f>+B83/B$9</f>
        <v>0.17277486910994763</v>
      </c>
      <c r="C84" s="19">
        <f aca="true" t="shared" si="3" ref="C84:H84">C83/C9</f>
        <v>0.19658119658119658</v>
      </c>
      <c r="D84" s="16">
        <f t="shared" si="3"/>
        <v>0.13513513513513514</v>
      </c>
      <c r="E84" s="20">
        <f t="shared" si="3"/>
        <v>0.4</v>
      </c>
      <c r="F84" s="20">
        <f t="shared" si="3"/>
        <v>0.5</v>
      </c>
      <c r="G84" s="20">
        <f t="shared" si="3"/>
        <v>0.1590909090909091</v>
      </c>
      <c r="H84" s="20">
        <f t="shared" si="3"/>
        <v>0.25</v>
      </c>
      <c r="I84" s="19"/>
    </row>
    <row r="85" spans="1:18" ht="11.25">
      <c r="A85" s="41" t="s">
        <v>29</v>
      </c>
      <c r="B85" s="7">
        <v>2.35</v>
      </c>
      <c r="C85" s="7">
        <v>2.58</v>
      </c>
      <c r="D85" s="8">
        <v>1.81</v>
      </c>
      <c r="E85" s="12">
        <v>1.37</v>
      </c>
      <c r="F85" s="12">
        <v>2.69</v>
      </c>
      <c r="G85" s="12">
        <v>2.38</v>
      </c>
      <c r="H85" s="12">
        <v>2.68</v>
      </c>
      <c r="I85" s="7">
        <v>2.35</v>
      </c>
      <c r="P85" s="18">
        <v>1.46</v>
      </c>
      <c r="Q85" s="18">
        <v>2.51</v>
      </c>
      <c r="R85" s="18">
        <v>3.08</v>
      </c>
    </row>
    <row r="86" spans="1:18" ht="11.25">
      <c r="A86" s="41" t="s">
        <v>30</v>
      </c>
      <c r="B86" s="7">
        <v>41</v>
      </c>
      <c r="C86" s="7">
        <v>46</v>
      </c>
      <c r="D86" s="8">
        <v>30</v>
      </c>
      <c r="E86" s="12">
        <v>17</v>
      </c>
      <c r="F86" s="12">
        <v>61</v>
      </c>
      <c r="G86" s="12">
        <v>41</v>
      </c>
      <c r="H86" s="12">
        <v>59</v>
      </c>
      <c r="I86" s="7">
        <v>41</v>
      </c>
      <c r="P86" s="12">
        <v>16</v>
      </c>
      <c r="Q86" s="12">
        <v>46</v>
      </c>
      <c r="R86" s="12">
        <v>63</v>
      </c>
    </row>
    <row r="87" spans="1:9" ht="11.25">
      <c r="A87" s="41" t="s">
        <v>35</v>
      </c>
      <c r="B87" s="7">
        <f>SUM(C87:D87)</f>
        <v>6</v>
      </c>
      <c r="C87" s="7">
        <v>5</v>
      </c>
      <c r="D87" s="8">
        <v>1</v>
      </c>
      <c r="F87" s="12">
        <v>1</v>
      </c>
      <c r="G87" s="12">
        <v>5</v>
      </c>
      <c r="I87" s="7">
        <v>6</v>
      </c>
    </row>
    <row r="88" spans="1:9" ht="11.25">
      <c r="A88" s="41" t="s">
        <v>39</v>
      </c>
      <c r="B88" s="7">
        <f>B72+B87</f>
        <v>13</v>
      </c>
      <c r="C88" s="7">
        <f>C72+C87</f>
        <v>11</v>
      </c>
      <c r="D88" s="8">
        <f>D72+D87</f>
        <v>2</v>
      </c>
      <c r="F88" s="12">
        <f>F72+F87</f>
        <v>1</v>
      </c>
      <c r="G88" s="12">
        <f>G72+G87</f>
        <v>10</v>
      </c>
      <c r="H88" s="12">
        <f>H72+H87</f>
        <v>2</v>
      </c>
      <c r="I88" s="7">
        <f>I72+I87</f>
        <v>13</v>
      </c>
    </row>
    <row r="89" spans="1:13" ht="11.25">
      <c r="A89" s="41" t="s">
        <v>36</v>
      </c>
      <c r="B89" s="15">
        <f>+B88/B$9</f>
        <v>0.06806282722513089</v>
      </c>
      <c r="C89" s="15">
        <f>+C88/C$9</f>
        <v>0.09401709401709402</v>
      </c>
      <c r="D89" s="9">
        <f>+D88/D$9</f>
        <v>0.02702702702702703</v>
      </c>
      <c r="F89" s="17">
        <f>+F88/F$9</f>
        <v>0.5</v>
      </c>
      <c r="G89" s="17">
        <f>+G88/G$9</f>
        <v>0.056818181818181816</v>
      </c>
      <c r="H89" s="17">
        <f>+H88/H$9</f>
        <v>0.25</v>
      </c>
      <c r="I89" s="15"/>
      <c r="K89" s="17"/>
      <c r="M89" s="17"/>
    </row>
    <row r="90" spans="1:13" ht="11.25">
      <c r="A90" s="44" t="s">
        <v>45</v>
      </c>
      <c r="C90" s="15"/>
      <c r="D90" s="9"/>
      <c r="G90" s="17"/>
      <c r="H90" s="17"/>
      <c r="I90" s="15"/>
      <c r="K90" s="17"/>
      <c r="M90" s="17"/>
    </row>
    <row r="91" spans="1:18" ht="11.25">
      <c r="A91" s="41" t="s">
        <v>26</v>
      </c>
      <c r="B91" s="23">
        <f>SUM(C91:D91)</f>
        <v>40</v>
      </c>
      <c r="C91" s="23">
        <v>16</v>
      </c>
      <c r="D91" s="21">
        <v>24</v>
      </c>
      <c r="E91" s="22"/>
      <c r="F91" s="22"/>
      <c r="G91" s="22">
        <v>39</v>
      </c>
      <c r="H91" s="22">
        <v>1</v>
      </c>
      <c r="I91" s="15"/>
      <c r="J91" s="12">
        <v>12</v>
      </c>
      <c r="K91" s="22">
        <v>7</v>
      </c>
      <c r="L91" s="12">
        <v>9</v>
      </c>
      <c r="M91" s="22">
        <v>8</v>
      </c>
      <c r="N91" s="12">
        <v>2</v>
      </c>
      <c r="O91" s="8">
        <v>2</v>
      </c>
      <c r="P91" s="12">
        <v>1</v>
      </c>
      <c r="Q91" s="12">
        <v>24</v>
      </c>
      <c r="R91" s="12">
        <v>15</v>
      </c>
    </row>
    <row r="92" spans="1:13" ht="11.25">
      <c r="A92" s="41" t="s">
        <v>28</v>
      </c>
      <c r="B92" s="15">
        <f>+B91/B$9</f>
        <v>0.2094240837696335</v>
      </c>
      <c r="C92" s="15">
        <f>+C91/C$9</f>
        <v>0.13675213675213677</v>
      </c>
      <c r="D92" s="9">
        <f>+D91/D$9</f>
        <v>0.32432432432432434</v>
      </c>
      <c r="G92" s="17">
        <f>+G91/G$9</f>
        <v>0.2215909090909091</v>
      </c>
      <c r="H92" s="17">
        <f>+H91/H$9</f>
        <v>0.125</v>
      </c>
      <c r="I92" s="15"/>
      <c r="K92" s="17"/>
      <c r="M92" s="17"/>
    </row>
    <row r="93" spans="1:18" ht="11.25">
      <c r="A93" s="41" t="s">
        <v>29</v>
      </c>
      <c r="B93" s="7">
        <v>2.85</v>
      </c>
      <c r="C93" s="13">
        <v>2.96</v>
      </c>
      <c r="D93" s="14">
        <v>2.77</v>
      </c>
      <c r="G93" s="18">
        <v>2.85</v>
      </c>
      <c r="H93" s="18">
        <v>2.56</v>
      </c>
      <c r="I93" s="15"/>
      <c r="J93" s="12">
        <v>2.95</v>
      </c>
      <c r="K93" s="18">
        <v>3.34</v>
      </c>
      <c r="L93" s="18">
        <v>2.61</v>
      </c>
      <c r="M93" s="18">
        <v>2.95</v>
      </c>
      <c r="N93" s="18">
        <v>2.08</v>
      </c>
      <c r="O93" s="14">
        <v>1.92</v>
      </c>
      <c r="P93" s="18">
        <v>2.42</v>
      </c>
      <c r="Q93" s="18">
        <v>2.71</v>
      </c>
      <c r="R93" s="18">
        <v>3.1</v>
      </c>
    </row>
    <row r="94" spans="1:18" ht="11.25">
      <c r="A94" s="41" t="s">
        <v>30</v>
      </c>
      <c r="B94" s="7">
        <v>55</v>
      </c>
      <c r="C94" s="23">
        <v>58</v>
      </c>
      <c r="D94" s="21">
        <v>54</v>
      </c>
      <c r="E94" s="22"/>
      <c r="F94" s="22"/>
      <c r="G94" s="22">
        <v>56</v>
      </c>
      <c r="H94" s="22">
        <v>48</v>
      </c>
      <c r="I94" s="15"/>
      <c r="J94" s="12">
        <v>54</v>
      </c>
      <c r="K94" s="22">
        <v>62</v>
      </c>
      <c r="L94" s="22">
        <v>55</v>
      </c>
      <c r="M94" s="22">
        <v>61</v>
      </c>
      <c r="N94" s="22">
        <v>46</v>
      </c>
      <c r="O94" s="21">
        <v>36</v>
      </c>
      <c r="P94" s="22">
        <v>22</v>
      </c>
      <c r="Q94" s="22">
        <v>51</v>
      </c>
      <c r="R94" s="22">
        <v>65</v>
      </c>
    </row>
    <row r="96" ht="11.25">
      <c r="A96" s="44" t="s">
        <v>40</v>
      </c>
    </row>
    <row r="97" ht="11.25">
      <c r="A97" s="44" t="s">
        <v>44</v>
      </c>
    </row>
    <row r="98" spans="1:18" ht="11.25">
      <c r="A98" s="41" t="s">
        <v>26</v>
      </c>
      <c r="B98" s="7">
        <f>SUM(C98:D98)</f>
        <v>18</v>
      </c>
      <c r="C98" s="7">
        <v>11</v>
      </c>
      <c r="D98" s="8">
        <v>7</v>
      </c>
      <c r="G98" s="12">
        <v>17</v>
      </c>
      <c r="H98" s="12">
        <v>1</v>
      </c>
      <c r="I98" s="7">
        <v>18</v>
      </c>
      <c r="P98" s="12">
        <v>4</v>
      </c>
      <c r="Q98" s="12">
        <v>6</v>
      </c>
      <c r="R98" s="12">
        <v>8</v>
      </c>
    </row>
    <row r="99" spans="1:9" ht="11.25">
      <c r="A99" s="41" t="s">
        <v>28</v>
      </c>
      <c r="B99" s="15">
        <f>+B98/B$9</f>
        <v>0.09424083769633508</v>
      </c>
      <c r="C99" s="19">
        <f>C98/C9</f>
        <v>0.09401709401709402</v>
      </c>
      <c r="D99" s="16">
        <f>D98/D9</f>
        <v>0.0945945945945946</v>
      </c>
      <c r="E99" s="20"/>
      <c r="F99" s="20"/>
      <c r="G99" s="20">
        <f>G98/G9</f>
        <v>0.09659090909090909</v>
      </c>
      <c r="H99" s="20">
        <f>H98/H9</f>
        <v>0.125</v>
      </c>
      <c r="I99" s="19"/>
    </row>
    <row r="100" spans="1:18" ht="11.25">
      <c r="A100" s="41" t="s">
        <v>29</v>
      </c>
      <c r="B100" s="7">
        <v>2.28</v>
      </c>
      <c r="C100" s="7">
        <v>2.58</v>
      </c>
      <c r="D100" s="14">
        <v>1.82</v>
      </c>
      <c r="F100" s="18"/>
      <c r="G100" s="12">
        <v>2.26</v>
      </c>
      <c r="H100" s="12">
        <v>2.67</v>
      </c>
      <c r="I100" s="7">
        <v>2.28</v>
      </c>
      <c r="P100" s="18">
        <v>1.38</v>
      </c>
      <c r="Q100" s="18">
        <v>2.29</v>
      </c>
      <c r="R100" s="18">
        <v>2.73</v>
      </c>
    </row>
    <row r="101" spans="1:18" ht="11.25">
      <c r="A101" s="41" t="s">
        <v>30</v>
      </c>
      <c r="B101" s="7">
        <v>49</v>
      </c>
      <c r="C101" s="7">
        <v>60</v>
      </c>
      <c r="D101" s="8">
        <v>34</v>
      </c>
      <c r="G101" s="12">
        <v>48</v>
      </c>
      <c r="H101" s="12">
        <v>78</v>
      </c>
      <c r="I101" s="7">
        <v>49</v>
      </c>
      <c r="P101" s="12">
        <v>16</v>
      </c>
      <c r="Q101" s="12">
        <v>45</v>
      </c>
      <c r="R101" s="12">
        <v>70</v>
      </c>
    </row>
    <row r="102" spans="1:9" ht="11.25">
      <c r="A102" s="41" t="s">
        <v>35</v>
      </c>
      <c r="B102" s="7">
        <f>SUM(C102:D102)</f>
        <v>4</v>
      </c>
      <c r="C102" s="7">
        <v>4</v>
      </c>
      <c r="G102" s="12">
        <v>4</v>
      </c>
      <c r="I102" s="7">
        <v>4</v>
      </c>
    </row>
    <row r="103" spans="1:9" ht="11.25">
      <c r="A103" s="41" t="s">
        <v>39</v>
      </c>
      <c r="B103" s="7">
        <f>B102+B88</f>
        <v>17</v>
      </c>
      <c r="C103" s="7">
        <f>C102+C88</f>
        <v>15</v>
      </c>
      <c r="D103" s="8">
        <f>D102+D88</f>
        <v>2</v>
      </c>
      <c r="F103" s="12">
        <f>F102+F88</f>
        <v>1</v>
      </c>
      <c r="G103" s="12">
        <f>G102+G88</f>
        <v>14</v>
      </c>
      <c r="H103" s="12">
        <f>H102+H88</f>
        <v>2</v>
      </c>
      <c r="I103" s="7">
        <f>I102+I88</f>
        <v>17</v>
      </c>
    </row>
    <row r="104" spans="1:13" ht="11.25">
      <c r="A104" s="41" t="s">
        <v>36</v>
      </c>
      <c r="B104" s="15">
        <f>+B103/B$9</f>
        <v>0.08900523560209424</v>
      </c>
      <c r="C104" s="15">
        <f>+C103/C$9</f>
        <v>0.1282051282051282</v>
      </c>
      <c r="D104" s="9">
        <f>+D103/D$9</f>
        <v>0.02702702702702703</v>
      </c>
      <c r="F104" s="17">
        <f>+F103/F$9</f>
        <v>0.5</v>
      </c>
      <c r="G104" s="17">
        <f>+G103/G$9</f>
        <v>0.07954545454545454</v>
      </c>
      <c r="H104" s="17">
        <f>+H103/H$9</f>
        <v>0.25</v>
      </c>
      <c r="I104" s="15"/>
      <c r="J104" s="20"/>
      <c r="K104" s="20"/>
      <c r="M104" s="20"/>
    </row>
    <row r="105" spans="1:13" ht="11.25">
      <c r="A105" s="44" t="s">
        <v>45</v>
      </c>
      <c r="C105" s="19"/>
      <c r="D105" s="16"/>
      <c r="G105" s="20"/>
      <c r="H105" s="20"/>
      <c r="I105" s="19"/>
      <c r="J105" s="20"/>
      <c r="K105" s="20"/>
      <c r="M105" s="20"/>
    </row>
    <row r="106" spans="1:19" ht="11.25">
      <c r="A106" s="41" t="s">
        <v>26</v>
      </c>
      <c r="B106" s="23">
        <f>SUM(C106:D106)</f>
        <v>39</v>
      </c>
      <c r="C106" s="24">
        <v>17</v>
      </c>
      <c r="D106" s="25">
        <v>22</v>
      </c>
      <c r="E106" s="22"/>
      <c r="F106" s="22"/>
      <c r="G106" s="26">
        <v>38</v>
      </c>
      <c r="H106" s="26">
        <v>1</v>
      </c>
      <c r="I106" s="19"/>
      <c r="J106" s="26">
        <v>14</v>
      </c>
      <c r="K106" s="26">
        <v>5</v>
      </c>
      <c r="L106" s="22">
        <v>12</v>
      </c>
      <c r="M106" s="26">
        <v>5</v>
      </c>
      <c r="N106" s="22">
        <v>2</v>
      </c>
      <c r="O106" s="21">
        <v>1</v>
      </c>
      <c r="P106" s="22"/>
      <c r="Q106" s="22">
        <v>7</v>
      </c>
      <c r="R106" s="22">
        <v>31</v>
      </c>
      <c r="S106" s="21">
        <v>1</v>
      </c>
    </row>
    <row r="107" spans="1:13" ht="11.25">
      <c r="A107" s="41" t="s">
        <v>28</v>
      </c>
      <c r="B107" s="15">
        <f>+B106/B$9</f>
        <v>0.20418848167539266</v>
      </c>
      <c r="C107" s="15">
        <f>+C106/C$9</f>
        <v>0.1452991452991453</v>
      </c>
      <c r="D107" s="9">
        <f>+D106/D$9</f>
        <v>0.2972972972972973</v>
      </c>
      <c r="F107" s="17"/>
      <c r="G107" s="17">
        <f>+G106/G$9</f>
        <v>0.2159090909090909</v>
      </c>
      <c r="H107" s="17">
        <f>+H106/H$9</f>
        <v>0.125</v>
      </c>
      <c r="I107" s="19"/>
      <c r="J107" s="20"/>
      <c r="K107" s="20"/>
      <c r="M107" s="20"/>
    </row>
    <row r="108" spans="1:19" ht="11.25">
      <c r="A108" s="41" t="s">
        <v>29</v>
      </c>
      <c r="B108" s="7">
        <v>2.82</v>
      </c>
      <c r="C108" s="55">
        <v>3</v>
      </c>
      <c r="D108" s="29">
        <v>2.68</v>
      </c>
      <c r="E108" s="18"/>
      <c r="F108" s="18"/>
      <c r="G108" s="30">
        <v>2.83</v>
      </c>
      <c r="H108" s="30">
        <v>2.73</v>
      </c>
      <c r="I108" s="19"/>
      <c r="J108" s="30">
        <v>2.79</v>
      </c>
      <c r="K108" s="30">
        <v>3.29</v>
      </c>
      <c r="L108" s="18">
        <v>2.82</v>
      </c>
      <c r="M108" s="30">
        <v>3.07</v>
      </c>
      <c r="N108" s="18">
        <v>1.88</v>
      </c>
      <c r="O108" s="14">
        <v>1.72</v>
      </c>
      <c r="P108" s="18"/>
      <c r="Q108" s="18">
        <v>2.21</v>
      </c>
      <c r="R108" s="18">
        <v>2.95</v>
      </c>
      <c r="S108" s="14">
        <v>3.28</v>
      </c>
    </row>
    <row r="109" spans="1:19" ht="11.25">
      <c r="A109" s="41" t="s">
        <v>30</v>
      </c>
      <c r="B109" s="23">
        <v>67</v>
      </c>
      <c r="C109" s="24">
        <v>70</v>
      </c>
      <c r="D109" s="25">
        <v>65</v>
      </c>
      <c r="E109" s="22"/>
      <c r="F109" s="22"/>
      <c r="G109" s="26">
        <v>67</v>
      </c>
      <c r="H109" s="26">
        <v>60</v>
      </c>
      <c r="I109" s="24"/>
      <c r="J109" s="26">
        <v>63</v>
      </c>
      <c r="K109" s="26">
        <v>76</v>
      </c>
      <c r="L109" s="22">
        <v>76</v>
      </c>
      <c r="M109" s="26">
        <v>75</v>
      </c>
      <c r="N109" s="12">
        <v>53</v>
      </c>
      <c r="O109" s="8">
        <v>48</v>
      </c>
      <c r="Q109" s="12">
        <v>44</v>
      </c>
      <c r="R109" s="12">
        <v>71</v>
      </c>
      <c r="S109" s="8">
        <v>93</v>
      </c>
    </row>
    <row r="111" ht="11.25">
      <c r="A111" s="44" t="s">
        <v>41</v>
      </c>
    </row>
    <row r="112" ht="11.25">
      <c r="A112" s="44" t="s">
        <v>44</v>
      </c>
    </row>
    <row r="113" spans="1:19" ht="11.25">
      <c r="A113" s="41" t="s">
        <v>26</v>
      </c>
      <c r="B113" s="7">
        <f>SUM(C113:D113)</f>
        <v>3</v>
      </c>
      <c r="C113" s="7">
        <v>1</v>
      </c>
      <c r="D113" s="8">
        <v>2</v>
      </c>
      <c r="G113" s="12">
        <v>2</v>
      </c>
      <c r="H113" s="12">
        <v>1</v>
      </c>
      <c r="I113" s="7">
        <v>3</v>
      </c>
      <c r="Q113" s="12">
        <v>1</v>
      </c>
      <c r="R113" s="12">
        <v>1</v>
      </c>
      <c r="S113" s="8">
        <v>1</v>
      </c>
    </row>
    <row r="114" spans="1:9" ht="11.25">
      <c r="A114" s="41" t="s">
        <v>28</v>
      </c>
      <c r="B114" s="15">
        <f>+B113/B$9</f>
        <v>0.015706806282722512</v>
      </c>
      <c r="C114" s="19">
        <f>C113/C9</f>
        <v>0.008547008547008548</v>
      </c>
      <c r="D114" s="16">
        <f>D113/D9</f>
        <v>0.02702702702702703</v>
      </c>
      <c r="E114" s="20"/>
      <c r="F114" s="20"/>
      <c r="G114" s="20">
        <f>G113/G9</f>
        <v>0.011363636363636364</v>
      </c>
      <c r="H114" s="20">
        <f>H113/H9</f>
        <v>0.125</v>
      </c>
      <c r="I114" s="19"/>
    </row>
    <row r="115" spans="1:19" ht="11.25">
      <c r="A115" s="41" t="s">
        <v>29</v>
      </c>
      <c r="B115" s="7">
        <v>2.42</v>
      </c>
      <c r="C115" s="7">
        <v>2.66</v>
      </c>
      <c r="D115" s="14">
        <v>2.3</v>
      </c>
      <c r="G115" s="18">
        <v>2.3</v>
      </c>
      <c r="H115" s="12">
        <v>2.66</v>
      </c>
      <c r="I115" s="7">
        <v>2.42</v>
      </c>
      <c r="Q115" s="18">
        <v>1.87</v>
      </c>
      <c r="R115" s="18">
        <v>2.73</v>
      </c>
      <c r="S115" s="14">
        <v>2.66</v>
      </c>
    </row>
    <row r="116" spans="1:19" ht="11.25">
      <c r="A116" s="41" t="s">
        <v>30</v>
      </c>
      <c r="B116" s="7">
        <v>73</v>
      </c>
      <c r="C116" s="23">
        <v>91</v>
      </c>
      <c r="D116" s="21">
        <v>64</v>
      </c>
      <c r="E116" s="22"/>
      <c r="F116" s="22"/>
      <c r="G116" s="22">
        <v>64</v>
      </c>
      <c r="H116" s="22">
        <v>91</v>
      </c>
      <c r="I116" s="23">
        <v>73</v>
      </c>
      <c r="J116" s="22"/>
      <c r="K116" s="22"/>
      <c r="L116" s="22"/>
      <c r="M116" s="22"/>
      <c r="N116" s="22"/>
      <c r="O116" s="21"/>
      <c r="P116" s="22"/>
      <c r="Q116" s="22">
        <v>47</v>
      </c>
      <c r="R116" s="22">
        <v>80</v>
      </c>
      <c r="S116" s="21">
        <v>91</v>
      </c>
    </row>
    <row r="117" spans="1:9" ht="11.25">
      <c r="A117" s="41" t="s">
        <v>39</v>
      </c>
      <c r="B117" s="7">
        <f>B103</f>
        <v>17</v>
      </c>
      <c r="C117" s="7">
        <f>C103</f>
        <v>15</v>
      </c>
      <c r="D117" s="8">
        <f>D103</f>
        <v>2</v>
      </c>
      <c r="F117" s="12">
        <f>F103</f>
        <v>1</v>
      </c>
      <c r="G117" s="12">
        <f>G103</f>
        <v>14</v>
      </c>
      <c r="H117" s="12">
        <f>H103</f>
        <v>2</v>
      </c>
      <c r="I117" s="7">
        <f>I103</f>
        <v>17</v>
      </c>
    </row>
    <row r="118" spans="1:19" ht="11.25">
      <c r="A118" s="41" t="s">
        <v>36</v>
      </c>
      <c r="B118" s="15">
        <f>+B117/B$9</f>
        <v>0.08900523560209424</v>
      </c>
      <c r="C118" s="15">
        <f>+C117/C$9</f>
        <v>0.1282051282051282</v>
      </c>
      <c r="D118" s="9">
        <f>+D117/D$9</f>
        <v>0.02702702702702703</v>
      </c>
      <c r="E118" s="20"/>
      <c r="F118" s="17">
        <f>+F117/F$9</f>
        <v>0.5</v>
      </c>
      <c r="G118" s="17">
        <f>+G117/G$9</f>
        <v>0.07954545454545454</v>
      </c>
      <c r="H118" s="17">
        <f>+H117/H$9</f>
        <v>0.25</v>
      </c>
      <c r="I118" s="15"/>
      <c r="J118" s="20"/>
      <c r="K118" s="20"/>
      <c r="L118" s="20"/>
      <c r="M118" s="20"/>
      <c r="N118" s="20"/>
      <c r="O118" s="16"/>
      <c r="P118" s="20"/>
      <c r="Q118" s="20"/>
      <c r="R118" s="20"/>
      <c r="S118" s="16"/>
    </row>
    <row r="119" spans="1:19" ht="11.25">
      <c r="A119" s="44" t="s">
        <v>45</v>
      </c>
      <c r="B119" s="15"/>
      <c r="C119" s="19"/>
      <c r="D119" s="16"/>
      <c r="E119" s="20"/>
      <c r="F119" s="20"/>
      <c r="G119" s="20"/>
      <c r="H119" s="20"/>
      <c r="I119" s="19"/>
      <c r="J119" s="20"/>
      <c r="K119" s="20"/>
      <c r="L119" s="20"/>
      <c r="M119" s="20"/>
      <c r="N119" s="20"/>
      <c r="O119" s="16"/>
      <c r="P119" s="20"/>
      <c r="Q119" s="20"/>
      <c r="R119" s="20"/>
      <c r="S119" s="16"/>
    </row>
    <row r="120" spans="1:19" ht="11.25">
      <c r="A120" s="41" t="s">
        <v>26</v>
      </c>
      <c r="B120" s="23">
        <f>SUM(C120:D120)</f>
        <v>13</v>
      </c>
      <c r="C120" s="24">
        <v>5</v>
      </c>
      <c r="D120" s="25">
        <v>8</v>
      </c>
      <c r="E120" s="26"/>
      <c r="F120" s="26"/>
      <c r="G120" s="26">
        <v>12</v>
      </c>
      <c r="H120" s="26">
        <v>1</v>
      </c>
      <c r="I120" s="24"/>
      <c r="J120" s="26">
        <v>6</v>
      </c>
      <c r="K120" s="26">
        <v>1</v>
      </c>
      <c r="L120" s="26">
        <v>4</v>
      </c>
      <c r="M120" s="26">
        <v>2</v>
      </c>
      <c r="N120" s="26"/>
      <c r="O120" s="25"/>
      <c r="P120" s="26"/>
      <c r="Q120" s="26">
        <v>1</v>
      </c>
      <c r="R120" s="26">
        <v>9</v>
      </c>
      <c r="S120" s="25">
        <v>3</v>
      </c>
    </row>
    <row r="121" spans="1:19" ht="11.25">
      <c r="A121" s="41" t="s">
        <v>28</v>
      </c>
      <c r="B121" s="15">
        <f>+B120/B$9</f>
        <v>0.06806282722513089</v>
      </c>
      <c r="C121" s="15">
        <f>+C120/C$9</f>
        <v>0.042735042735042736</v>
      </c>
      <c r="D121" s="9">
        <f>+D120/D$9</f>
        <v>0.10810810810810811</v>
      </c>
      <c r="E121" s="20"/>
      <c r="F121" s="20"/>
      <c r="G121" s="17">
        <f>+G120/G$9</f>
        <v>0.06818181818181818</v>
      </c>
      <c r="H121" s="17">
        <f>+H120/H$9</f>
        <v>0.125</v>
      </c>
      <c r="I121" s="19"/>
      <c r="J121" s="20"/>
      <c r="K121" s="20"/>
      <c r="L121" s="20"/>
      <c r="M121" s="20"/>
      <c r="N121" s="20"/>
      <c r="O121" s="16"/>
      <c r="P121" s="20"/>
      <c r="Q121" s="20"/>
      <c r="R121" s="20"/>
      <c r="S121" s="16"/>
    </row>
    <row r="122" spans="1:19" ht="11.25">
      <c r="A122" s="41" t="s">
        <v>29</v>
      </c>
      <c r="B122" s="13">
        <v>2.83</v>
      </c>
      <c r="C122" s="55">
        <v>2.74</v>
      </c>
      <c r="D122" s="29">
        <v>2.9</v>
      </c>
      <c r="E122" s="30"/>
      <c r="F122" s="30"/>
      <c r="G122" s="30">
        <v>2.84</v>
      </c>
      <c r="H122" s="30">
        <v>2.81</v>
      </c>
      <c r="I122" s="19"/>
      <c r="J122" s="30">
        <v>2.75</v>
      </c>
      <c r="K122" s="30">
        <v>2.82</v>
      </c>
      <c r="L122" s="30">
        <v>2.76</v>
      </c>
      <c r="M122" s="30">
        <v>3.27</v>
      </c>
      <c r="N122" s="30"/>
      <c r="O122" s="29"/>
      <c r="P122" s="30"/>
      <c r="Q122" s="30">
        <v>2.2</v>
      </c>
      <c r="R122" s="30">
        <v>2.83</v>
      </c>
      <c r="S122" s="29">
        <v>3.04</v>
      </c>
    </row>
    <row r="123" spans="1:19" ht="11.25">
      <c r="A123" s="41" t="s">
        <v>30</v>
      </c>
      <c r="B123" s="23">
        <v>84</v>
      </c>
      <c r="C123" s="24">
        <v>90</v>
      </c>
      <c r="D123" s="25">
        <v>80</v>
      </c>
      <c r="E123" s="26"/>
      <c r="F123" s="26"/>
      <c r="G123" s="26">
        <v>85</v>
      </c>
      <c r="H123" s="26">
        <v>75</v>
      </c>
      <c r="I123" s="24"/>
      <c r="J123" s="26">
        <v>83</v>
      </c>
      <c r="K123" s="26">
        <v>103</v>
      </c>
      <c r="L123" s="26">
        <v>84</v>
      </c>
      <c r="M123" s="26">
        <v>79</v>
      </c>
      <c r="N123" s="26"/>
      <c r="O123" s="25"/>
      <c r="P123" s="26"/>
      <c r="Q123" s="26">
        <v>51</v>
      </c>
      <c r="R123" s="26">
        <v>81</v>
      </c>
      <c r="S123" s="25">
        <v>104</v>
      </c>
    </row>
    <row r="124" spans="1:19" ht="11.25">
      <c r="A124" s="45"/>
      <c r="B124" s="3"/>
      <c r="C124" s="3"/>
      <c r="D124" s="4"/>
      <c r="E124" s="2"/>
      <c r="F124" s="2"/>
      <c r="G124" s="2"/>
      <c r="H124" s="2"/>
      <c r="I124" s="3"/>
      <c r="J124" s="2"/>
      <c r="K124" s="2"/>
      <c r="L124" s="2"/>
      <c r="M124" s="2"/>
      <c r="N124" s="2"/>
      <c r="O124" s="4"/>
      <c r="P124" s="2"/>
      <c r="Q124" s="2"/>
      <c r="R124" s="2"/>
      <c r="S124" s="4"/>
    </row>
    <row r="126" ht="11.25">
      <c r="A126" s="44" t="s">
        <v>42</v>
      </c>
    </row>
    <row r="127" ht="11.25">
      <c r="A127" s="44" t="s">
        <v>44</v>
      </c>
    </row>
    <row r="128" spans="1:19" ht="11.25">
      <c r="A128" s="41" t="s">
        <v>26</v>
      </c>
      <c r="B128" s="7">
        <f>SUM(C128:D128)</f>
        <v>10</v>
      </c>
      <c r="C128" s="7">
        <v>4</v>
      </c>
      <c r="D128" s="8">
        <v>6</v>
      </c>
      <c r="G128" s="12">
        <v>8</v>
      </c>
      <c r="H128" s="12">
        <v>2</v>
      </c>
      <c r="I128" s="7">
        <v>10</v>
      </c>
      <c r="P128" s="12">
        <v>4</v>
      </c>
      <c r="Q128" s="12">
        <v>2</v>
      </c>
      <c r="R128" s="12">
        <v>3</v>
      </c>
      <c r="S128" s="8">
        <v>1</v>
      </c>
    </row>
    <row r="129" spans="1:9" ht="11.25">
      <c r="A129" s="41" t="s">
        <v>28</v>
      </c>
      <c r="B129" s="15">
        <f>+B128/B$9</f>
        <v>0.05235602094240838</v>
      </c>
      <c r="C129" s="19">
        <f>C128/C$9</f>
        <v>0.03418803418803419</v>
      </c>
      <c r="D129" s="16">
        <f>D128/D$9</f>
        <v>0.08108108108108109</v>
      </c>
      <c r="E129" s="20"/>
      <c r="F129" s="20"/>
      <c r="G129" s="20">
        <f>G128/G$9</f>
        <v>0.045454545454545456</v>
      </c>
      <c r="H129" s="20">
        <f>H128/H$9</f>
        <v>0.25</v>
      </c>
      <c r="I129" s="19"/>
    </row>
    <row r="130" spans="1:19" ht="11.25">
      <c r="A130" s="41" t="s">
        <v>29</v>
      </c>
      <c r="B130" s="7">
        <v>2.08</v>
      </c>
      <c r="C130" s="13">
        <v>2.55</v>
      </c>
      <c r="D130" s="14">
        <v>1.76</v>
      </c>
      <c r="E130" s="18"/>
      <c r="F130" s="18"/>
      <c r="G130" s="18">
        <v>1.9</v>
      </c>
      <c r="H130" s="18">
        <v>2.77</v>
      </c>
      <c r="I130" s="13">
        <v>2.08</v>
      </c>
      <c r="J130" s="18"/>
      <c r="K130" s="18"/>
      <c r="L130" s="18"/>
      <c r="M130" s="18"/>
      <c r="N130" s="18"/>
      <c r="O130" s="14"/>
      <c r="P130" s="18">
        <v>1.36</v>
      </c>
      <c r="Q130" s="18">
        <v>2.42</v>
      </c>
      <c r="R130" s="18">
        <v>2.59</v>
      </c>
      <c r="S130" s="14">
        <v>2.72</v>
      </c>
    </row>
    <row r="131" spans="1:19" ht="11.25">
      <c r="A131" s="41" t="s">
        <v>30</v>
      </c>
      <c r="B131" s="7">
        <v>50</v>
      </c>
      <c r="C131" s="23">
        <v>63</v>
      </c>
      <c r="D131" s="21">
        <v>42</v>
      </c>
      <c r="E131" s="22"/>
      <c r="F131" s="22"/>
      <c r="G131" s="22">
        <v>44</v>
      </c>
      <c r="H131" s="22">
        <v>75</v>
      </c>
      <c r="I131" s="23">
        <v>50</v>
      </c>
      <c r="J131" s="22"/>
      <c r="K131" s="22"/>
      <c r="L131" s="22"/>
      <c r="M131" s="22"/>
      <c r="N131" s="22"/>
      <c r="O131" s="21"/>
      <c r="P131" s="22">
        <v>21</v>
      </c>
      <c r="Q131" s="22">
        <v>50</v>
      </c>
      <c r="R131" s="22">
        <v>74</v>
      </c>
      <c r="S131" s="21">
        <v>97</v>
      </c>
    </row>
    <row r="132" spans="1:9" ht="11.25">
      <c r="A132" s="41" t="s">
        <v>39</v>
      </c>
      <c r="B132" s="7">
        <f>B117</f>
        <v>17</v>
      </c>
      <c r="C132" s="7">
        <f aca="true" t="shared" si="4" ref="C132:H132">C117</f>
        <v>15</v>
      </c>
      <c r="D132" s="8">
        <f t="shared" si="4"/>
        <v>2</v>
      </c>
      <c r="F132" s="12">
        <f t="shared" si="4"/>
        <v>1</v>
      </c>
      <c r="G132" s="12">
        <f t="shared" si="4"/>
        <v>14</v>
      </c>
      <c r="H132" s="12">
        <f t="shared" si="4"/>
        <v>2</v>
      </c>
      <c r="I132" s="7">
        <f>I117</f>
        <v>17</v>
      </c>
    </row>
    <row r="133" spans="1:9" ht="11.25">
      <c r="A133" s="41" t="s">
        <v>36</v>
      </c>
      <c r="B133" s="15">
        <f>+B132/B$9</f>
        <v>0.08900523560209424</v>
      </c>
      <c r="C133" s="15">
        <f aca="true" t="shared" si="5" ref="C133:H133">+C132/C$9</f>
        <v>0.1282051282051282</v>
      </c>
      <c r="D133" s="9">
        <f t="shared" si="5"/>
        <v>0.02702702702702703</v>
      </c>
      <c r="E133" s="17"/>
      <c r="F133" s="17">
        <f t="shared" si="5"/>
        <v>0.5</v>
      </c>
      <c r="G133" s="17">
        <f t="shared" si="5"/>
        <v>0.07954545454545454</v>
      </c>
      <c r="H133" s="17">
        <f t="shared" si="5"/>
        <v>0.25</v>
      </c>
      <c r="I133" s="15"/>
    </row>
    <row r="134" spans="1:2" ht="11.25">
      <c r="A134" s="44" t="s">
        <v>45</v>
      </c>
      <c r="B134" s="15"/>
    </row>
    <row r="135" spans="1:19" ht="11.25">
      <c r="A135" s="41" t="s">
        <v>26</v>
      </c>
      <c r="B135" s="7">
        <f>SUM(C135:D135)</f>
        <v>38</v>
      </c>
      <c r="C135" s="7">
        <v>16</v>
      </c>
      <c r="D135" s="8">
        <v>22</v>
      </c>
      <c r="G135" s="12">
        <v>37</v>
      </c>
      <c r="H135" s="12">
        <v>1</v>
      </c>
      <c r="J135" s="12">
        <v>14</v>
      </c>
      <c r="K135" s="12">
        <v>6</v>
      </c>
      <c r="L135" s="12">
        <v>11</v>
      </c>
      <c r="M135" s="12">
        <v>5</v>
      </c>
      <c r="N135" s="12">
        <v>2</v>
      </c>
      <c r="Q135" s="12">
        <v>5</v>
      </c>
      <c r="R135" s="12">
        <v>20</v>
      </c>
      <c r="S135" s="8">
        <v>13</v>
      </c>
    </row>
    <row r="136" spans="1:8" ht="11.25">
      <c r="A136" s="41" t="s">
        <v>28</v>
      </c>
      <c r="B136" s="15">
        <f>+B135/B$9</f>
        <v>0.19895287958115182</v>
      </c>
      <c r="C136" s="15">
        <f>+C135/C$9</f>
        <v>0.13675213675213677</v>
      </c>
      <c r="D136" s="9">
        <f>+D135/D$9</f>
        <v>0.2972972972972973</v>
      </c>
      <c r="F136" s="17"/>
      <c r="G136" s="17">
        <f>+G135/G$9</f>
        <v>0.21022727272727273</v>
      </c>
      <c r="H136" s="17">
        <f>+H135/H$9</f>
        <v>0.125</v>
      </c>
    </row>
    <row r="137" spans="1:19" ht="11.25">
      <c r="A137" s="41" t="s">
        <v>29</v>
      </c>
      <c r="B137" s="13">
        <v>2.83</v>
      </c>
      <c r="C137" s="7">
        <v>2.9</v>
      </c>
      <c r="D137" s="8">
        <v>2.77</v>
      </c>
      <c r="G137" s="12">
        <v>2.83</v>
      </c>
      <c r="H137" s="12">
        <v>2.81</v>
      </c>
      <c r="J137" s="18">
        <v>2.71</v>
      </c>
      <c r="K137" s="12">
        <v>3.02</v>
      </c>
      <c r="L137" s="12">
        <v>2.87</v>
      </c>
      <c r="M137" s="12">
        <v>3.08</v>
      </c>
      <c r="N137" s="12">
        <v>2.13</v>
      </c>
      <c r="Q137" s="18">
        <v>2.14</v>
      </c>
      <c r="R137" s="18">
        <v>2.95</v>
      </c>
      <c r="S137" s="14">
        <v>2.9</v>
      </c>
    </row>
    <row r="138" spans="1:19" ht="11.25">
      <c r="A138" s="41" t="s">
        <v>30</v>
      </c>
      <c r="B138" s="7">
        <v>83</v>
      </c>
      <c r="C138" s="7">
        <v>89</v>
      </c>
      <c r="D138" s="8">
        <v>79</v>
      </c>
      <c r="G138" s="12">
        <v>84</v>
      </c>
      <c r="H138" s="12">
        <v>78</v>
      </c>
      <c r="J138" s="12">
        <v>82</v>
      </c>
      <c r="K138" s="12">
        <v>86</v>
      </c>
      <c r="L138" s="12">
        <v>84</v>
      </c>
      <c r="M138" s="12">
        <v>93</v>
      </c>
      <c r="N138" s="12">
        <v>61</v>
      </c>
      <c r="Q138" s="12">
        <v>52</v>
      </c>
      <c r="R138" s="12">
        <v>82</v>
      </c>
      <c r="S138" s="8">
        <v>98</v>
      </c>
    </row>
    <row r="140" ht="11.25">
      <c r="A140" s="44" t="s">
        <v>46</v>
      </c>
    </row>
    <row r="141" ht="11.25">
      <c r="A141" s="44" t="s">
        <v>44</v>
      </c>
    </row>
    <row r="142" spans="1:19" ht="11.25">
      <c r="A142" s="41" t="s">
        <v>26</v>
      </c>
      <c r="B142" s="7">
        <f>SUM(C142:D142)</f>
        <v>13</v>
      </c>
      <c r="C142" s="7">
        <v>6</v>
      </c>
      <c r="D142" s="8">
        <v>7</v>
      </c>
      <c r="G142" s="12">
        <v>11</v>
      </c>
      <c r="H142" s="12">
        <v>2</v>
      </c>
      <c r="I142" s="7">
        <v>13</v>
      </c>
      <c r="P142" s="12">
        <v>3</v>
      </c>
      <c r="Q142" s="12">
        <v>4</v>
      </c>
      <c r="R142" s="12">
        <v>4</v>
      </c>
      <c r="S142" s="8">
        <v>2</v>
      </c>
    </row>
    <row r="143" spans="1:8" ht="11.25">
      <c r="A143" s="41" t="s">
        <v>28</v>
      </c>
      <c r="B143" s="15">
        <f>+B142/B$9</f>
        <v>0.06806282722513089</v>
      </c>
      <c r="C143" s="15">
        <f aca="true" t="shared" si="6" ref="C143:H143">+C142/C$9</f>
        <v>0.05128205128205128</v>
      </c>
      <c r="D143" s="9">
        <f t="shared" si="6"/>
        <v>0.0945945945945946</v>
      </c>
      <c r="E143" s="17"/>
      <c r="F143" s="17"/>
      <c r="G143" s="17">
        <f t="shared" si="6"/>
        <v>0.0625</v>
      </c>
      <c r="H143" s="17">
        <f t="shared" si="6"/>
        <v>0.25</v>
      </c>
    </row>
    <row r="144" spans="1:19" ht="11.25">
      <c r="A144" s="41" t="s">
        <v>29</v>
      </c>
      <c r="B144" s="7">
        <v>2.21</v>
      </c>
      <c r="C144" s="7">
        <v>2.64</v>
      </c>
      <c r="D144" s="8">
        <v>1.84</v>
      </c>
      <c r="G144" s="12">
        <v>2.09</v>
      </c>
      <c r="H144" s="12">
        <v>2.86</v>
      </c>
      <c r="I144" s="7">
        <v>2.21</v>
      </c>
      <c r="P144" s="18">
        <v>1.44</v>
      </c>
      <c r="Q144" s="18">
        <v>1.98</v>
      </c>
      <c r="R144" s="18">
        <v>2.74</v>
      </c>
      <c r="S144" s="14">
        <v>2.78</v>
      </c>
    </row>
    <row r="145" spans="1:19" ht="11.25">
      <c r="A145" s="41" t="s">
        <v>30</v>
      </c>
      <c r="B145" s="7">
        <v>52</v>
      </c>
      <c r="C145" s="7">
        <v>61</v>
      </c>
      <c r="D145" s="8">
        <v>45</v>
      </c>
      <c r="G145" s="12">
        <v>47</v>
      </c>
      <c r="H145" s="12">
        <v>84</v>
      </c>
      <c r="I145" s="7">
        <v>52</v>
      </c>
      <c r="P145" s="12">
        <v>8</v>
      </c>
      <c r="Q145" s="12">
        <v>41</v>
      </c>
      <c r="R145" s="12">
        <v>74</v>
      </c>
      <c r="S145" s="8">
        <v>98</v>
      </c>
    </row>
    <row r="146" spans="1:13" ht="11.25">
      <c r="A146" s="41" t="s">
        <v>35</v>
      </c>
      <c r="B146" s="7">
        <f>SUM(C146:D146)</f>
        <v>7</v>
      </c>
      <c r="C146" s="7">
        <v>4</v>
      </c>
      <c r="D146" s="8">
        <v>3</v>
      </c>
      <c r="G146" s="12">
        <v>6</v>
      </c>
      <c r="H146" s="12">
        <v>1</v>
      </c>
      <c r="I146" s="7">
        <v>2</v>
      </c>
      <c r="J146" s="12">
        <v>2</v>
      </c>
      <c r="K146" s="12">
        <v>1</v>
      </c>
      <c r="L146" s="12">
        <v>1</v>
      </c>
      <c r="M146" s="12">
        <v>1</v>
      </c>
    </row>
    <row r="147" spans="1:13" ht="11.25">
      <c r="A147" s="41" t="s">
        <v>39</v>
      </c>
      <c r="B147" s="7">
        <f>SUM(B146,B132)</f>
        <v>24</v>
      </c>
      <c r="C147" s="7">
        <f>SUM(C146,C132)</f>
        <v>19</v>
      </c>
      <c r="D147" s="8">
        <f>SUM(D146,D132)</f>
        <v>5</v>
      </c>
      <c r="F147" s="12">
        <f aca="true" t="shared" si="7" ref="F147:M147">SUM(F146,F132)</f>
        <v>1</v>
      </c>
      <c r="G147" s="12">
        <f t="shared" si="7"/>
        <v>20</v>
      </c>
      <c r="H147" s="12">
        <f t="shared" si="7"/>
        <v>3</v>
      </c>
      <c r="I147" s="7">
        <f t="shared" si="7"/>
        <v>19</v>
      </c>
      <c r="J147" s="12">
        <f t="shared" si="7"/>
        <v>2</v>
      </c>
      <c r="K147" s="12">
        <f t="shared" si="7"/>
        <v>1</v>
      </c>
      <c r="L147" s="12">
        <f t="shared" si="7"/>
        <v>1</v>
      </c>
      <c r="M147" s="12">
        <f t="shared" si="7"/>
        <v>1</v>
      </c>
    </row>
    <row r="148" spans="1:13" ht="11.25">
      <c r="A148" s="41" t="s">
        <v>36</v>
      </c>
      <c r="B148" s="15">
        <f>+B147/B$9</f>
        <v>0.1256544502617801</v>
      </c>
      <c r="C148" s="15">
        <f>+C147/C$9</f>
        <v>0.1623931623931624</v>
      </c>
      <c r="D148" s="9">
        <f>+D147/D$9</f>
        <v>0.06756756756756757</v>
      </c>
      <c r="E148" s="17"/>
      <c r="F148" s="17">
        <f>+F147/F$9</f>
        <v>0.5</v>
      </c>
      <c r="G148" s="17">
        <f>+G147/G$9</f>
        <v>0.11363636363636363</v>
      </c>
      <c r="H148" s="17">
        <f>+H147/H$9</f>
        <v>0.375</v>
      </c>
      <c r="I148" s="15"/>
      <c r="J148" s="17"/>
      <c r="K148" s="17"/>
      <c r="L148" s="17"/>
      <c r="M148" s="17"/>
    </row>
    <row r="149" spans="1:2" ht="11.25">
      <c r="A149" s="44" t="s">
        <v>45</v>
      </c>
      <c r="B149" s="15"/>
    </row>
    <row r="150" spans="1:19" ht="11.25">
      <c r="A150" s="41" t="s">
        <v>26</v>
      </c>
      <c r="B150" s="7">
        <f>SUM(C150:D150)</f>
        <v>38</v>
      </c>
      <c r="C150" s="7">
        <v>17</v>
      </c>
      <c r="D150" s="8">
        <v>21</v>
      </c>
      <c r="G150" s="12">
        <v>37</v>
      </c>
      <c r="H150" s="12">
        <v>1</v>
      </c>
      <c r="J150" s="12">
        <v>13</v>
      </c>
      <c r="K150" s="12">
        <v>6</v>
      </c>
      <c r="L150" s="12">
        <v>12</v>
      </c>
      <c r="M150" s="12">
        <v>5</v>
      </c>
      <c r="N150" s="12">
        <v>1</v>
      </c>
      <c r="O150" s="8">
        <v>1</v>
      </c>
      <c r="Q150" s="12">
        <v>3</v>
      </c>
      <c r="R150" s="12">
        <v>7</v>
      </c>
      <c r="S150" s="8">
        <v>28</v>
      </c>
    </row>
    <row r="151" spans="1:8" ht="11.25">
      <c r="A151" s="41" t="s">
        <v>28</v>
      </c>
      <c r="B151" s="15">
        <f>+B150/B$9</f>
        <v>0.19895287958115182</v>
      </c>
      <c r="C151" s="15">
        <f>+C150/C$9</f>
        <v>0.1452991452991453</v>
      </c>
      <c r="D151" s="9">
        <f>+D150/D$9</f>
        <v>0.28378378378378377</v>
      </c>
      <c r="F151" s="17"/>
      <c r="G151" s="17">
        <f>+G150/G$9</f>
        <v>0.21022727272727273</v>
      </c>
      <c r="H151" s="17">
        <f>+H150/H$9</f>
        <v>0.125</v>
      </c>
    </row>
    <row r="152" spans="1:19" ht="11.25">
      <c r="A152" s="41" t="s">
        <v>29</v>
      </c>
      <c r="B152" s="13">
        <v>2.8</v>
      </c>
      <c r="C152" s="7">
        <v>2.88</v>
      </c>
      <c r="D152" s="8">
        <v>2.74</v>
      </c>
      <c r="F152" s="18"/>
      <c r="G152" s="18">
        <v>2.8</v>
      </c>
      <c r="H152" s="12">
        <v>3.01</v>
      </c>
      <c r="J152" s="12">
        <v>2.72</v>
      </c>
      <c r="K152" s="12">
        <v>3.01</v>
      </c>
      <c r="L152" s="12">
        <v>2.82</v>
      </c>
      <c r="M152" s="18">
        <v>3.1</v>
      </c>
      <c r="N152" s="12">
        <v>2.28</v>
      </c>
      <c r="O152" s="8">
        <v>1.59</v>
      </c>
      <c r="Q152" s="18">
        <v>1.87</v>
      </c>
      <c r="R152" s="18">
        <v>2.37</v>
      </c>
      <c r="S152" s="14">
        <v>3.01</v>
      </c>
    </row>
    <row r="153" spans="1:19" ht="11.25">
      <c r="A153" s="41" t="s">
        <v>30</v>
      </c>
      <c r="B153" s="7">
        <v>96</v>
      </c>
      <c r="C153" s="7">
        <v>100</v>
      </c>
      <c r="D153" s="8">
        <v>93</v>
      </c>
      <c r="G153" s="12">
        <v>96</v>
      </c>
      <c r="H153" s="12">
        <v>93</v>
      </c>
      <c r="J153" s="12">
        <v>94</v>
      </c>
      <c r="K153" s="12">
        <v>99</v>
      </c>
      <c r="L153" s="12">
        <v>96</v>
      </c>
      <c r="M153" s="12">
        <v>106</v>
      </c>
      <c r="N153" s="12">
        <v>87</v>
      </c>
      <c r="O153" s="8">
        <v>51</v>
      </c>
      <c r="Q153" s="12">
        <v>55</v>
      </c>
      <c r="R153" s="12">
        <v>77</v>
      </c>
      <c r="S153" s="8">
        <v>105</v>
      </c>
    </row>
    <row r="155" ht="11.25">
      <c r="A155" s="44" t="s">
        <v>47</v>
      </c>
    </row>
    <row r="156" ht="11.25">
      <c r="A156" s="44" t="s">
        <v>44</v>
      </c>
    </row>
    <row r="157" spans="1:19" ht="11.25">
      <c r="A157" s="41" t="s">
        <v>26</v>
      </c>
      <c r="B157" s="7">
        <f>SUM(C157:D157)</f>
        <v>1</v>
      </c>
      <c r="C157" s="7">
        <v>1</v>
      </c>
      <c r="G157" s="12">
        <v>1</v>
      </c>
      <c r="I157" s="7">
        <v>1</v>
      </c>
      <c r="S157" s="8">
        <v>1</v>
      </c>
    </row>
    <row r="158" spans="1:9" ht="11.25">
      <c r="A158" s="41" t="s">
        <v>28</v>
      </c>
      <c r="B158" s="15">
        <f>+B157/B$9</f>
        <v>0.005235602094240838</v>
      </c>
      <c r="C158" s="15">
        <f>+C157/C$9</f>
        <v>0.008547008547008548</v>
      </c>
      <c r="D158" s="9"/>
      <c r="G158" s="17">
        <f>+G157/G$9</f>
        <v>0.005681818181818182</v>
      </c>
      <c r="I158" s="15"/>
    </row>
    <row r="159" spans="1:19" ht="11.25">
      <c r="A159" s="41" t="s">
        <v>29</v>
      </c>
      <c r="B159" s="7">
        <v>2.43</v>
      </c>
      <c r="C159" s="7">
        <v>2.43</v>
      </c>
      <c r="G159" s="12">
        <v>2.43</v>
      </c>
      <c r="I159" s="7">
        <v>2.43</v>
      </c>
      <c r="S159" s="14">
        <v>2.43</v>
      </c>
    </row>
    <row r="160" spans="1:19" ht="11.25">
      <c r="A160" s="41" t="s">
        <v>30</v>
      </c>
      <c r="B160" s="7">
        <v>99</v>
      </c>
      <c r="C160" s="7">
        <v>99</v>
      </c>
      <c r="G160" s="12">
        <v>99</v>
      </c>
      <c r="I160" s="7">
        <v>99</v>
      </c>
      <c r="S160" s="8">
        <v>99</v>
      </c>
    </row>
    <row r="161" spans="1:13" ht="11.25">
      <c r="A161" s="41" t="s">
        <v>35</v>
      </c>
      <c r="B161" s="7">
        <f>SUM(C161:D161)</f>
        <v>3</v>
      </c>
      <c r="C161" s="7">
        <v>2</v>
      </c>
      <c r="D161" s="8">
        <v>1</v>
      </c>
      <c r="G161" s="12">
        <v>3</v>
      </c>
      <c r="I161" s="7">
        <v>1</v>
      </c>
      <c r="J161" s="12">
        <v>1</v>
      </c>
      <c r="M161" s="12">
        <v>1</v>
      </c>
    </row>
    <row r="162" spans="1:13" ht="11.25">
      <c r="A162" s="41" t="s">
        <v>39</v>
      </c>
      <c r="B162" s="7">
        <f>B147+B161</f>
        <v>27</v>
      </c>
      <c r="C162" s="7">
        <f>C147+C161</f>
        <v>21</v>
      </c>
      <c r="D162" s="8">
        <f>D147+D161</f>
        <v>6</v>
      </c>
      <c r="F162" s="12">
        <f aca="true" t="shared" si="8" ref="F162:M162">F147+F161</f>
        <v>1</v>
      </c>
      <c r="G162" s="12">
        <f t="shared" si="8"/>
        <v>23</v>
      </c>
      <c r="H162" s="12">
        <f t="shared" si="8"/>
        <v>3</v>
      </c>
      <c r="I162" s="7">
        <f t="shared" si="8"/>
        <v>20</v>
      </c>
      <c r="J162" s="12">
        <f t="shared" si="8"/>
        <v>3</v>
      </c>
      <c r="K162" s="12">
        <f t="shared" si="8"/>
        <v>1</v>
      </c>
      <c r="L162" s="12">
        <f t="shared" si="8"/>
        <v>1</v>
      </c>
      <c r="M162" s="12">
        <f t="shared" si="8"/>
        <v>2</v>
      </c>
    </row>
    <row r="163" spans="1:15" ht="11.25">
      <c r="A163" s="41" t="s">
        <v>36</v>
      </c>
      <c r="B163" s="15">
        <f>+B162/B$9</f>
        <v>0.14136125654450263</v>
      </c>
      <c r="C163" s="15">
        <f>+C162/C$9</f>
        <v>0.1794871794871795</v>
      </c>
      <c r="D163" s="9">
        <f>+D162/D$9</f>
        <v>0.08108108108108109</v>
      </c>
      <c r="E163" s="17"/>
      <c r="F163" s="17">
        <f>+F162/F$9</f>
        <v>0.5</v>
      </c>
      <c r="G163" s="17">
        <f>+G162/G$9</f>
        <v>0.13068181818181818</v>
      </c>
      <c r="H163" s="17">
        <f>+H162/H$9</f>
        <v>0.375</v>
      </c>
      <c r="I163" s="15"/>
      <c r="J163" s="17"/>
      <c r="K163" s="17"/>
      <c r="L163" s="17"/>
      <c r="M163" s="17"/>
      <c r="N163" s="17"/>
      <c r="O163" s="9"/>
    </row>
    <row r="164" spans="1:2" ht="11.25">
      <c r="A164" s="44" t="s">
        <v>45</v>
      </c>
      <c r="B164" s="15"/>
    </row>
    <row r="165" spans="1:19" ht="11.25">
      <c r="A165" s="41" t="s">
        <v>26</v>
      </c>
      <c r="B165" s="23">
        <f>SUM(C165:D165)</f>
        <v>13</v>
      </c>
      <c r="C165" s="7">
        <v>6</v>
      </c>
      <c r="D165" s="8">
        <v>7</v>
      </c>
      <c r="G165" s="12">
        <v>13</v>
      </c>
      <c r="J165" s="12">
        <v>5</v>
      </c>
      <c r="K165" s="12">
        <v>2</v>
      </c>
      <c r="L165" s="12">
        <v>3</v>
      </c>
      <c r="M165" s="12">
        <v>2</v>
      </c>
      <c r="N165" s="12">
        <v>1</v>
      </c>
      <c r="Q165" s="12">
        <v>1</v>
      </c>
      <c r="R165" s="12">
        <v>1</v>
      </c>
      <c r="S165" s="8">
        <v>11</v>
      </c>
    </row>
    <row r="166" spans="1:7" ht="11.25">
      <c r="A166" s="41" t="s">
        <v>28</v>
      </c>
      <c r="B166" s="15">
        <f>+B165/B$9</f>
        <v>0.06806282722513089</v>
      </c>
      <c r="C166" s="15">
        <f>+C165/C$9</f>
        <v>0.05128205128205128</v>
      </c>
      <c r="D166" s="9">
        <f>+D165/D$9</f>
        <v>0.0945945945945946</v>
      </c>
      <c r="G166" s="17">
        <f>+G165/G$9</f>
        <v>0.07386363636363637</v>
      </c>
    </row>
    <row r="167" spans="1:19" ht="11.25">
      <c r="A167" s="41" t="s">
        <v>29</v>
      </c>
      <c r="B167" s="7">
        <v>2.96</v>
      </c>
      <c r="C167" s="7">
        <v>3.17</v>
      </c>
      <c r="D167" s="8">
        <v>2.78</v>
      </c>
      <c r="G167" s="12">
        <v>2.96</v>
      </c>
      <c r="J167" s="12">
        <v>2.77</v>
      </c>
      <c r="K167" s="12">
        <v>3.26</v>
      </c>
      <c r="L167" s="12">
        <v>3.27</v>
      </c>
      <c r="M167" s="12">
        <v>3.09</v>
      </c>
      <c r="N167" s="12">
        <v>2.14</v>
      </c>
      <c r="Q167" s="18">
        <v>2.14</v>
      </c>
      <c r="R167" s="18">
        <v>2.24</v>
      </c>
      <c r="S167" s="14">
        <v>3.1</v>
      </c>
    </row>
    <row r="168" spans="1:19" ht="11.25">
      <c r="A168" s="41" t="s">
        <v>30</v>
      </c>
      <c r="B168" s="23">
        <v>107</v>
      </c>
      <c r="C168" s="7">
        <v>117</v>
      </c>
      <c r="D168" s="8">
        <v>99</v>
      </c>
      <c r="G168" s="12">
        <v>107</v>
      </c>
      <c r="J168" s="12">
        <v>109</v>
      </c>
      <c r="K168" s="12">
        <v>116</v>
      </c>
      <c r="L168" s="12">
        <v>112</v>
      </c>
      <c r="M168" s="12">
        <v>119</v>
      </c>
      <c r="N168" s="12">
        <v>50</v>
      </c>
      <c r="Q168" s="12">
        <v>50</v>
      </c>
      <c r="R168" s="12">
        <v>64</v>
      </c>
      <c r="S168" s="8">
        <v>117</v>
      </c>
    </row>
    <row r="169" spans="1:19" ht="11.25">
      <c r="A169" s="45"/>
      <c r="B169" s="53"/>
      <c r="C169" s="3"/>
      <c r="D169" s="4"/>
      <c r="E169" s="2"/>
      <c r="F169" s="2"/>
      <c r="G169" s="2"/>
      <c r="H169" s="2"/>
      <c r="I169" s="3"/>
      <c r="J169" s="2"/>
      <c r="K169" s="2"/>
      <c r="L169" s="2"/>
      <c r="M169" s="2"/>
      <c r="N169" s="2"/>
      <c r="O169" s="4"/>
      <c r="P169" s="2"/>
      <c r="Q169" s="2"/>
      <c r="R169" s="2"/>
      <c r="S169" s="4"/>
    </row>
    <row r="170" spans="2:15" ht="11.25">
      <c r="B170" s="54"/>
      <c r="C170" s="34"/>
      <c r="D170" s="33"/>
      <c r="I170" s="34"/>
      <c r="J170" s="32"/>
      <c r="K170" s="32"/>
      <c r="L170" s="32"/>
      <c r="M170" s="32"/>
      <c r="N170" s="32"/>
      <c r="O170" s="33"/>
    </row>
    <row r="171" ht="11.25">
      <c r="A171" s="44" t="s">
        <v>48</v>
      </c>
    </row>
    <row r="172" ht="11.25">
      <c r="A172" s="44" t="s">
        <v>44</v>
      </c>
    </row>
    <row r="173" spans="1:19" ht="11.25">
      <c r="A173" s="41" t="s">
        <v>26</v>
      </c>
      <c r="B173" s="7">
        <f>SUM(C173:D173)</f>
        <v>7</v>
      </c>
      <c r="C173" s="7">
        <v>2</v>
      </c>
      <c r="D173" s="8">
        <v>5</v>
      </c>
      <c r="G173" s="12">
        <v>6</v>
      </c>
      <c r="H173" s="12">
        <v>1</v>
      </c>
      <c r="I173" s="7">
        <v>7</v>
      </c>
      <c r="P173" s="12">
        <v>1</v>
      </c>
      <c r="Q173" s="12">
        <v>4</v>
      </c>
      <c r="R173" s="12">
        <v>1</v>
      </c>
      <c r="S173" s="8">
        <v>1</v>
      </c>
    </row>
    <row r="174" spans="1:9" ht="11.25">
      <c r="A174" s="41" t="s">
        <v>28</v>
      </c>
      <c r="B174" s="15">
        <f>+B173/B$9</f>
        <v>0.03664921465968586</v>
      </c>
      <c r="C174" s="15">
        <f>+C173/C$9</f>
        <v>0.017094017094017096</v>
      </c>
      <c r="D174" s="9">
        <f>+D173/D$9</f>
        <v>0.06756756756756757</v>
      </c>
      <c r="G174" s="17">
        <f>+G173/G$9</f>
        <v>0.03409090909090909</v>
      </c>
      <c r="H174" s="17">
        <f>+H173/H$9</f>
        <v>0.125</v>
      </c>
      <c r="I174" s="15"/>
    </row>
    <row r="175" spans="1:19" ht="11.25">
      <c r="A175" s="41" t="s">
        <v>29</v>
      </c>
      <c r="B175" s="7">
        <v>2.23</v>
      </c>
      <c r="C175" s="7">
        <v>2.76</v>
      </c>
      <c r="D175" s="8">
        <v>2.01</v>
      </c>
      <c r="G175" s="12">
        <v>2.09</v>
      </c>
      <c r="H175" s="12">
        <v>3.05</v>
      </c>
      <c r="I175" s="7">
        <v>2.23</v>
      </c>
      <c r="P175" s="18">
        <v>1.54</v>
      </c>
      <c r="Q175" s="18">
        <v>2.02</v>
      </c>
      <c r="R175" s="18">
        <v>3.05</v>
      </c>
      <c r="S175" s="14">
        <v>2.9</v>
      </c>
    </row>
    <row r="176" spans="1:19" ht="11.25">
      <c r="A176" s="41" t="s">
        <v>30</v>
      </c>
      <c r="B176" s="7">
        <v>54</v>
      </c>
      <c r="C176" s="7">
        <v>57</v>
      </c>
      <c r="D176" s="8">
        <v>54</v>
      </c>
      <c r="G176" s="12">
        <v>51</v>
      </c>
      <c r="H176" s="12">
        <v>78</v>
      </c>
      <c r="I176" s="7">
        <v>54</v>
      </c>
      <c r="P176" s="12">
        <v>19</v>
      </c>
      <c r="Q176" s="12">
        <v>48</v>
      </c>
      <c r="R176" s="12">
        <v>78</v>
      </c>
      <c r="S176" s="8">
        <v>93</v>
      </c>
    </row>
    <row r="177" spans="1:13" ht="11.25">
      <c r="A177" s="41" t="s">
        <v>35</v>
      </c>
      <c r="B177" s="7">
        <f>SUM(C177:D177)</f>
        <v>9</v>
      </c>
      <c r="C177" s="7">
        <v>2</v>
      </c>
      <c r="D177" s="8">
        <v>7</v>
      </c>
      <c r="G177" s="12">
        <v>9</v>
      </c>
      <c r="J177" s="12">
        <v>3</v>
      </c>
      <c r="K177" s="12">
        <v>2</v>
      </c>
      <c r="L177" s="12">
        <v>2</v>
      </c>
      <c r="M177" s="12">
        <v>2</v>
      </c>
    </row>
    <row r="178" spans="1:13" ht="11.25">
      <c r="A178" s="41" t="s">
        <v>39</v>
      </c>
      <c r="B178" s="7">
        <f>B162+B177</f>
        <v>36</v>
      </c>
      <c r="C178" s="7">
        <f>C162+C177</f>
        <v>23</v>
      </c>
      <c r="D178" s="8">
        <f>D162+D177</f>
        <v>13</v>
      </c>
      <c r="F178" s="12">
        <f aca="true" t="shared" si="9" ref="F178:M178">F162+F177</f>
        <v>1</v>
      </c>
      <c r="G178" s="12">
        <f t="shared" si="9"/>
        <v>32</v>
      </c>
      <c r="H178" s="12">
        <f t="shared" si="9"/>
        <v>3</v>
      </c>
      <c r="I178" s="7">
        <f t="shared" si="9"/>
        <v>20</v>
      </c>
      <c r="J178" s="12">
        <f t="shared" si="9"/>
        <v>6</v>
      </c>
      <c r="K178" s="12">
        <f t="shared" si="9"/>
        <v>3</v>
      </c>
      <c r="L178" s="12">
        <f t="shared" si="9"/>
        <v>3</v>
      </c>
      <c r="M178" s="12">
        <f t="shared" si="9"/>
        <v>4</v>
      </c>
    </row>
    <row r="179" spans="1:13" ht="11.25">
      <c r="A179" s="41" t="s">
        <v>36</v>
      </c>
      <c r="B179" s="15">
        <f>+B178/B$9</f>
        <v>0.18848167539267016</v>
      </c>
      <c r="C179" s="15">
        <f>+C178/C$9</f>
        <v>0.19658119658119658</v>
      </c>
      <c r="D179" s="9">
        <f>+D178/D$9</f>
        <v>0.17567567567567569</v>
      </c>
      <c r="F179" s="17">
        <f>+F178/F$9</f>
        <v>0.5</v>
      </c>
      <c r="G179" s="17">
        <f>+G178/G$9</f>
        <v>0.18181818181818182</v>
      </c>
      <c r="H179" s="17">
        <f>+H178/H$9</f>
        <v>0.375</v>
      </c>
      <c r="J179" s="17"/>
      <c r="K179" s="17"/>
      <c r="L179" s="17"/>
      <c r="M179" s="17"/>
    </row>
    <row r="180" spans="1:2" ht="11.25">
      <c r="A180" s="44" t="s">
        <v>45</v>
      </c>
      <c r="B180" s="15"/>
    </row>
    <row r="181" spans="1:19" ht="11.25">
      <c r="A181" s="41" t="s">
        <v>26</v>
      </c>
      <c r="B181" s="23">
        <f>SUM(C181:D181)</f>
        <v>31</v>
      </c>
      <c r="C181" s="7">
        <v>13</v>
      </c>
      <c r="D181" s="8">
        <v>18</v>
      </c>
      <c r="G181" s="12">
        <v>30</v>
      </c>
      <c r="H181" s="12">
        <v>1</v>
      </c>
      <c r="J181" s="12">
        <v>10</v>
      </c>
      <c r="K181" s="12">
        <v>4</v>
      </c>
      <c r="L181" s="12">
        <v>12</v>
      </c>
      <c r="M181" s="12">
        <v>3</v>
      </c>
      <c r="N181" s="12">
        <v>2</v>
      </c>
      <c r="Q181" s="12">
        <v>1</v>
      </c>
      <c r="R181" s="12">
        <v>5</v>
      </c>
      <c r="S181" s="8">
        <v>25</v>
      </c>
    </row>
    <row r="182" spans="1:8" ht="11.25">
      <c r="A182" s="41" t="s">
        <v>28</v>
      </c>
      <c r="B182" s="15">
        <f>+B181/B$9</f>
        <v>0.16230366492146597</v>
      </c>
      <c r="C182" s="15">
        <f>+C181/C$9</f>
        <v>0.1111111111111111</v>
      </c>
      <c r="D182" s="9">
        <f>+D181/D$9</f>
        <v>0.24324324324324326</v>
      </c>
      <c r="G182" s="17">
        <f>+G181/G$9</f>
        <v>0.17045454545454544</v>
      </c>
      <c r="H182" s="17">
        <f>+H181/H$9</f>
        <v>0.125</v>
      </c>
    </row>
    <row r="183" spans="1:19" ht="11.25">
      <c r="A183" s="41" t="s">
        <v>29</v>
      </c>
      <c r="B183" s="7">
        <v>2.85</v>
      </c>
      <c r="C183" s="7">
        <v>2.87</v>
      </c>
      <c r="D183" s="8">
        <v>2.84</v>
      </c>
      <c r="G183" s="12">
        <v>2.85</v>
      </c>
      <c r="H183" s="12">
        <v>3.08</v>
      </c>
      <c r="J183" s="12">
        <v>2.78</v>
      </c>
      <c r="K183" s="12">
        <v>3.29</v>
      </c>
      <c r="L183" s="18">
        <v>2.8</v>
      </c>
      <c r="M183" s="12">
        <v>3.12</v>
      </c>
      <c r="N183" s="12">
        <v>2.28</v>
      </c>
      <c r="Q183" s="18">
        <v>1.87</v>
      </c>
      <c r="R183" s="18">
        <v>2.24</v>
      </c>
      <c r="S183" s="14">
        <v>3.02</v>
      </c>
    </row>
    <row r="184" spans="1:19" ht="11.25">
      <c r="A184" s="41" t="s">
        <v>30</v>
      </c>
      <c r="B184" s="23">
        <v>107</v>
      </c>
      <c r="C184" s="7">
        <v>108</v>
      </c>
      <c r="D184" s="8">
        <v>105</v>
      </c>
      <c r="G184" s="12">
        <v>107</v>
      </c>
      <c r="H184" s="12">
        <v>108</v>
      </c>
      <c r="J184" s="12">
        <v>104</v>
      </c>
      <c r="K184" s="12">
        <v>116</v>
      </c>
      <c r="L184" s="12">
        <v>108</v>
      </c>
      <c r="M184" s="12">
        <v>118</v>
      </c>
      <c r="N184" s="12">
        <v>79</v>
      </c>
      <c r="Q184" s="12">
        <v>59</v>
      </c>
      <c r="R184" s="12">
        <v>75</v>
      </c>
      <c r="S184" s="8">
        <v>115</v>
      </c>
    </row>
    <row r="185" ht="11.25">
      <c r="B185" s="23"/>
    </row>
    <row r="186" ht="11.25">
      <c r="A186" s="44" t="s">
        <v>49</v>
      </c>
    </row>
    <row r="187" ht="11.25">
      <c r="A187" s="44" t="s">
        <v>44</v>
      </c>
    </row>
    <row r="188" spans="1:18" ht="11.25">
      <c r="A188" s="41" t="s">
        <v>26</v>
      </c>
      <c r="B188" s="7">
        <f>SUM(C188:D188)</f>
        <v>8</v>
      </c>
      <c r="C188" s="7">
        <v>3</v>
      </c>
      <c r="D188" s="8">
        <v>5</v>
      </c>
      <c r="G188" s="12">
        <v>7</v>
      </c>
      <c r="H188" s="12">
        <v>1</v>
      </c>
      <c r="I188" s="7">
        <v>8</v>
      </c>
      <c r="P188" s="12">
        <v>1</v>
      </c>
      <c r="Q188" s="12">
        <v>5</v>
      </c>
      <c r="R188" s="12">
        <v>2</v>
      </c>
    </row>
    <row r="189" spans="1:8" ht="11.25">
      <c r="A189" s="41" t="s">
        <v>28</v>
      </c>
      <c r="B189" s="15">
        <f>+B188/B$9</f>
        <v>0.041884816753926704</v>
      </c>
      <c r="C189" s="15">
        <f>+C188/C$9</f>
        <v>0.02564102564102564</v>
      </c>
      <c r="D189" s="9">
        <f>+D188/D$9</f>
        <v>0.06756756756756757</v>
      </c>
      <c r="G189" s="17">
        <f>+G188/G$9</f>
        <v>0.03977272727272727</v>
      </c>
      <c r="H189" s="17">
        <f>+H188/H$9</f>
        <v>0.125</v>
      </c>
    </row>
    <row r="190" spans="1:19" ht="11.25">
      <c r="A190" s="41" t="s">
        <v>29</v>
      </c>
      <c r="B190" s="7">
        <v>1.83</v>
      </c>
      <c r="C190" s="7">
        <v>1.89</v>
      </c>
      <c r="D190" s="14">
        <v>1.8</v>
      </c>
      <c r="E190" s="18"/>
      <c r="F190" s="18"/>
      <c r="G190" s="18">
        <v>1.66</v>
      </c>
      <c r="H190" s="18">
        <v>3.02</v>
      </c>
      <c r="I190" s="13">
        <v>1.83</v>
      </c>
      <c r="P190" s="18">
        <v>0</v>
      </c>
      <c r="Q190" s="18">
        <v>1.96</v>
      </c>
      <c r="R190" s="18">
        <v>2.44</v>
      </c>
      <c r="S190" s="14"/>
    </row>
    <row r="191" spans="1:18" ht="11.25">
      <c r="A191" s="41" t="s">
        <v>30</v>
      </c>
      <c r="B191" s="7">
        <v>47</v>
      </c>
      <c r="C191" s="7">
        <v>44</v>
      </c>
      <c r="D191" s="8">
        <v>49</v>
      </c>
      <c r="G191" s="12">
        <v>41</v>
      </c>
      <c r="H191" s="12">
        <v>89</v>
      </c>
      <c r="I191" s="7">
        <v>47</v>
      </c>
      <c r="P191" s="12">
        <v>0</v>
      </c>
      <c r="Q191" s="12">
        <v>45</v>
      </c>
      <c r="R191" s="12">
        <v>77</v>
      </c>
    </row>
    <row r="192" spans="1:12" ht="11.25">
      <c r="A192" s="41" t="s">
        <v>35</v>
      </c>
      <c r="B192" s="7">
        <v>9</v>
      </c>
      <c r="C192" s="7">
        <v>6</v>
      </c>
      <c r="D192" s="8">
        <v>3</v>
      </c>
      <c r="G192" s="12">
        <v>7</v>
      </c>
      <c r="H192" s="12">
        <v>2</v>
      </c>
      <c r="I192" s="7">
        <v>1</v>
      </c>
      <c r="J192" s="12">
        <v>3</v>
      </c>
      <c r="K192" s="12">
        <v>2</v>
      </c>
      <c r="L192" s="12">
        <v>3</v>
      </c>
    </row>
    <row r="193" spans="1:13" ht="11.25">
      <c r="A193" s="41" t="s">
        <v>39</v>
      </c>
      <c r="B193" s="7">
        <f>B192+B178</f>
        <v>45</v>
      </c>
      <c r="C193" s="7">
        <f>C192+C178</f>
        <v>29</v>
      </c>
      <c r="D193" s="8">
        <f>D192+D178</f>
        <v>16</v>
      </c>
      <c r="F193" s="12">
        <f>F178</f>
        <v>1</v>
      </c>
      <c r="G193" s="12">
        <f aca="true" t="shared" si="10" ref="G193:M193">G192+G178</f>
        <v>39</v>
      </c>
      <c r="H193" s="12">
        <f t="shared" si="10"/>
        <v>5</v>
      </c>
      <c r="I193" s="7">
        <f t="shared" si="10"/>
        <v>21</v>
      </c>
      <c r="J193" s="12">
        <f t="shared" si="10"/>
        <v>9</v>
      </c>
      <c r="K193" s="12">
        <f t="shared" si="10"/>
        <v>5</v>
      </c>
      <c r="L193" s="12">
        <f t="shared" si="10"/>
        <v>6</v>
      </c>
      <c r="M193" s="12">
        <f t="shared" si="10"/>
        <v>4</v>
      </c>
    </row>
    <row r="194" spans="1:9" ht="11.25">
      <c r="A194" s="41" t="s">
        <v>36</v>
      </c>
      <c r="B194" s="15">
        <f>+B193/B$9</f>
        <v>0.2356020942408377</v>
      </c>
      <c r="C194" s="15">
        <f>+C193/C$9</f>
        <v>0.24786324786324787</v>
      </c>
      <c r="D194" s="9">
        <f>+D193/D$9</f>
        <v>0.21621621621621623</v>
      </c>
      <c r="F194" s="17">
        <f>+F193/F$9</f>
        <v>0.5</v>
      </c>
      <c r="G194" s="17">
        <f>+G193/G$9</f>
        <v>0.2215909090909091</v>
      </c>
      <c r="H194" s="17">
        <f>+H193/H$9</f>
        <v>0.625</v>
      </c>
      <c r="I194" s="15"/>
    </row>
    <row r="195" spans="1:2" ht="11.25">
      <c r="A195" s="44" t="s">
        <v>45</v>
      </c>
      <c r="B195" s="15"/>
    </row>
    <row r="196" spans="1:19" ht="11.25">
      <c r="A196" s="41" t="s">
        <v>26</v>
      </c>
      <c r="B196" s="23">
        <f>SUM(C196:D196)</f>
        <v>23</v>
      </c>
      <c r="C196" s="7">
        <v>10</v>
      </c>
      <c r="D196" s="8">
        <v>13</v>
      </c>
      <c r="G196" s="12">
        <v>22</v>
      </c>
      <c r="H196" s="12">
        <v>1</v>
      </c>
      <c r="J196" s="12">
        <v>6</v>
      </c>
      <c r="K196" s="12">
        <v>4</v>
      </c>
      <c r="L196" s="12">
        <v>11</v>
      </c>
      <c r="M196" s="12">
        <v>1</v>
      </c>
      <c r="N196" s="12">
        <v>1</v>
      </c>
      <c r="Q196" s="12">
        <v>1</v>
      </c>
      <c r="R196" s="12">
        <v>5</v>
      </c>
      <c r="S196" s="8">
        <v>17</v>
      </c>
    </row>
    <row r="197" spans="1:8" ht="11.25">
      <c r="A197" s="41" t="s">
        <v>28</v>
      </c>
      <c r="B197" s="15">
        <f>+B196/B$9</f>
        <v>0.12041884816753927</v>
      </c>
      <c r="C197" s="15">
        <f>+C196/C$9</f>
        <v>0.08547008547008547</v>
      </c>
      <c r="D197" s="9">
        <f>+D196/D$9</f>
        <v>0.17567567567567569</v>
      </c>
      <c r="G197" s="17">
        <f>+G196/G$9</f>
        <v>0.125</v>
      </c>
      <c r="H197" s="17">
        <f>+H196/H$9</f>
        <v>0.125</v>
      </c>
    </row>
    <row r="198" spans="1:19" ht="11.25">
      <c r="A198" s="41" t="s">
        <v>29</v>
      </c>
      <c r="B198" s="7">
        <v>2.76</v>
      </c>
      <c r="C198" s="7">
        <v>2.96</v>
      </c>
      <c r="D198" s="8">
        <v>2.61</v>
      </c>
      <c r="G198" s="12">
        <v>2.74</v>
      </c>
      <c r="H198" s="12">
        <v>3.21</v>
      </c>
      <c r="J198" s="12">
        <v>2.56</v>
      </c>
      <c r="K198" s="12">
        <v>2.86</v>
      </c>
      <c r="L198" s="12">
        <v>2.82</v>
      </c>
      <c r="M198" s="12">
        <v>3.38</v>
      </c>
      <c r="N198" s="18">
        <v>2.36</v>
      </c>
      <c r="O198" s="14"/>
      <c r="P198" s="18"/>
      <c r="Q198" s="18">
        <v>3.38</v>
      </c>
      <c r="R198" s="18">
        <v>2.04</v>
      </c>
      <c r="S198" s="14">
        <v>3.04</v>
      </c>
    </row>
    <row r="199" spans="1:19" s="11" customFormat="1" ht="11.25">
      <c r="A199" s="41" t="s">
        <v>30</v>
      </c>
      <c r="B199" s="23">
        <v>112</v>
      </c>
      <c r="C199" s="7">
        <v>126</v>
      </c>
      <c r="D199" s="8">
        <v>101</v>
      </c>
      <c r="E199" s="12"/>
      <c r="F199" s="12"/>
      <c r="G199" s="12">
        <v>111</v>
      </c>
      <c r="H199" s="12">
        <v>126</v>
      </c>
      <c r="I199" s="7"/>
      <c r="J199" s="12">
        <v>97</v>
      </c>
      <c r="K199" s="12">
        <v>124</v>
      </c>
      <c r="L199" s="12">
        <v>118</v>
      </c>
      <c r="M199" s="12">
        <v>126</v>
      </c>
      <c r="N199" s="12">
        <v>76</v>
      </c>
      <c r="O199" s="8"/>
      <c r="P199" s="12"/>
      <c r="Q199" s="12">
        <v>126</v>
      </c>
      <c r="R199" s="12">
        <v>77</v>
      </c>
      <c r="S199" s="8">
        <v>126</v>
      </c>
    </row>
    <row r="201" ht="11.25">
      <c r="A201" s="44" t="s">
        <v>51</v>
      </c>
    </row>
    <row r="202" ht="11.25">
      <c r="A202" s="44" t="s">
        <v>44</v>
      </c>
    </row>
    <row r="203" spans="1:10" ht="11.25">
      <c r="A203" s="41" t="s">
        <v>35</v>
      </c>
      <c r="B203" s="7">
        <v>1</v>
      </c>
      <c r="C203" s="7">
        <v>1</v>
      </c>
      <c r="G203" s="12">
        <v>1</v>
      </c>
      <c r="J203" s="12">
        <v>1</v>
      </c>
    </row>
    <row r="204" spans="1:13" ht="11.25">
      <c r="A204" s="41" t="s">
        <v>39</v>
      </c>
      <c r="B204" s="7">
        <f>B193+B203</f>
        <v>46</v>
      </c>
      <c r="C204" s="7">
        <f>C193+C203</f>
        <v>30</v>
      </c>
      <c r="D204" s="8">
        <v>16</v>
      </c>
      <c r="F204" s="12">
        <f aca="true" t="shared" si="11" ref="F204:M204">F193+F203</f>
        <v>1</v>
      </c>
      <c r="G204" s="12">
        <f t="shared" si="11"/>
        <v>40</v>
      </c>
      <c r="H204" s="12">
        <f t="shared" si="11"/>
        <v>5</v>
      </c>
      <c r="I204" s="7">
        <f t="shared" si="11"/>
        <v>21</v>
      </c>
      <c r="J204" s="12">
        <f t="shared" si="11"/>
        <v>10</v>
      </c>
      <c r="K204" s="12">
        <f t="shared" si="11"/>
        <v>5</v>
      </c>
      <c r="L204" s="12">
        <f t="shared" si="11"/>
        <v>6</v>
      </c>
      <c r="M204" s="12">
        <f t="shared" si="11"/>
        <v>4</v>
      </c>
    </row>
    <row r="205" spans="1:13" ht="11.25">
      <c r="A205" s="41" t="s">
        <v>36</v>
      </c>
      <c r="B205" s="15">
        <f>+B204/B$9</f>
        <v>0.24083769633507854</v>
      </c>
      <c r="C205" s="15">
        <f>+C204/C$9</f>
        <v>0.2564102564102564</v>
      </c>
      <c r="D205" s="9">
        <f>+D204/D$9</f>
        <v>0.21621621621621623</v>
      </c>
      <c r="F205" s="17">
        <f>+F204/F$9</f>
        <v>0.5</v>
      </c>
      <c r="G205" s="17">
        <f>+G204/G$9</f>
        <v>0.22727272727272727</v>
      </c>
      <c r="H205" s="17">
        <f>+H204/H$9</f>
        <v>0.625</v>
      </c>
      <c r="I205" s="15"/>
      <c r="J205" s="17"/>
      <c r="K205" s="17"/>
      <c r="L205" s="17"/>
      <c r="M205" s="17"/>
    </row>
    <row r="206" ht="11.25">
      <c r="A206" s="44" t="s">
        <v>45</v>
      </c>
    </row>
    <row r="207" spans="1:19" ht="11.25">
      <c r="A207" s="41" t="s">
        <v>26</v>
      </c>
      <c r="B207" s="7">
        <f>SUM(C207:D207)</f>
        <v>7</v>
      </c>
      <c r="C207" s="7">
        <v>5</v>
      </c>
      <c r="D207" s="8">
        <v>2</v>
      </c>
      <c r="G207" s="12">
        <v>7</v>
      </c>
      <c r="J207" s="12">
        <v>1</v>
      </c>
      <c r="K207" s="12">
        <v>1</v>
      </c>
      <c r="L207" s="12">
        <v>4</v>
      </c>
      <c r="M207" s="12">
        <v>1</v>
      </c>
      <c r="R207" s="12">
        <v>2</v>
      </c>
      <c r="S207" s="8">
        <v>5</v>
      </c>
    </row>
    <row r="208" spans="1:9" ht="11.25">
      <c r="A208" s="41" t="s">
        <v>28</v>
      </c>
      <c r="B208" s="15">
        <f>+B207/B$9</f>
        <v>0.03664921465968586</v>
      </c>
      <c r="C208" s="15">
        <f>+C207/C$9</f>
        <v>0.042735042735042736</v>
      </c>
      <c r="D208" s="9">
        <f>+D207/D$9</f>
        <v>0.02702702702702703</v>
      </c>
      <c r="G208" s="17">
        <f>+G207/G$9</f>
        <v>0.03977272727272727</v>
      </c>
      <c r="H208" s="17"/>
      <c r="I208" s="15"/>
    </row>
    <row r="209" spans="1:19" ht="11.25">
      <c r="A209" s="41" t="s">
        <v>29</v>
      </c>
      <c r="B209" s="13">
        <v>2.8</v>
      </c>
      <c r="C209" s="7">
        <v>2.87</v>
      </c>
      <c r="D209" s="8">
        <v>2.63</v>
      </c>
      <c r="G209" s="18">
        <v>2.8</v>
      </c>
      <c r="J209" s="12">
        <v>2.01</v>
      </c>
      <c r="K209" s="12">
        <v>3.22</v>
      </c>
      <c r="L209" s="12">
        <v>2.78</v>
      </c>
      <c r="M209" s="12">
        <v>3.25</v>
      </c>
      <c r="P209" s="18"/>
      <c r="Q209" s="18"/>
      <c r="R209" s="18">
        <v>2.05</v>
      </c>
      <c r="S209" s="14">
        <v>3.1</v>
      </c>
    </row>
    <row r="210" spans="1:19" ht="11.25">
      <c r="A210" s="41" t="s">
        <v>30</v>
      </c>
      <c r="B210" s="7">
        <v>129</v>
      </c>
      <c r="C210" s="7">
        <v>136</v>
      </c>
      <c r="D210" s="8">
        <v>112</v>
      </c>
      <c r="G210" s="12">
        <v>129</v>
      </c>
      <c r="J210" s="12">
        <v>87</v>
      </c>
      <c r="K210" s="12">
        <v>177</v>
      </c>
      <c r="L210" s="12">
        <v>126</v>
      </c>
      <c r="M210" s="12">
        <v>136</v>
      </c>
      <c r="R210" s="12">
        <v>79</v>
      </c>
      <c r="S210" s="8">
        <v>149</v>
      </c>
    </row>
    <row r="211" spans="1:19" s="11" customFormat="1" ht="11.25">
      <c r="A211" s="45"/>
      <c r="B211" s="3"/>
      <c r="C211" s="3"/>
      <c r="D211" s="4"/>
      <c r="E211" s="2"/>
      <c r="F211" s="2"/>
      <c r="G211" s="2"/>
      <c r="H211" s="2"/>
      <c r="I211" s="3"/>
      <c r="J211" s="2"/>
      <c r="K211" s="2"/>
      <c r="L211" s="2"/>
      <c r="M211" s="2"/>
      <c r="N211" s="2"/>
      <c r="O211" s="4"/>
      <c r="P211" s="2"/>
      <c r="Q211" s="2"/>
      <c r="R211" s="2"/>
      <c r="S211" s="4"/>
    </row>
    <row r="212" spans="2:13" ht="11.25">
      <c r="B212" s="15"/>
      <c r="C212" s="15"/>
      <c r="D212" s="9"/>
      <c r="F212" s="17"/>
      <c r="G212" s="17"/>
      <c r="H212" s="17"/>
      <c r="J212" s="17"/>
      <c r="K212" s="17"/>
      <c r="L212" s="17"/>
      <c r="M212" s="17"/>
    </row>
    <row r="213" ht="11.25">
      <c r="A213" s="44" t="s">
        <v>50</v>
      </c>
    </row>
    <row r="214" ht="11.25">
      <c r="A214" s="44" t="s">
        <v>44</v>
      </c>
    </row>
    <row r="215" spans="1:18" ht="11.25">
      <c r="A215" s="41" t="s">
        <v>26</v>
      </c>
      <c r="B215" s="7">
        <v>4</v>
      </c>
      <c r="C215" s="7">
        <v>1</v>
      </c>
      <c r="D215" s="8">
        <v>3</v>
      </c>
      <c r="G215" s="12">
        <v>4</v>
      </c>
      <c r="I215" s="7">
        <v>4</v>
      </c>
      <c r="Q215" s="12">
        <v>3</v>
      </c>
      <c r="R215" s="12">
        <v>1</v>
      </c>
    </row>
    <row r="216" spans="1:9" ht="11.25">
      <c r="A216" s="41" t="s">
        <v>28</v>
      </c>
      <c r="B216" s="15">
        <f>+B215/B$9</f>
        <v>0.020942408376963352</v>
      </c>
      <c r="C216" s="15">
        <f>+C215/C$9</f>
        <v>0.008547008547008548</v>
      </c>
      <c r="D216" s="9">
        <f>+D215/D$9</f>
        <v>0.04054054054054054</v>
      </c>
      <c r="G216" s="17">
        <f>+G215/G$9</f>
        <v>0.022727272727272728</v>
      </c>
      <c r="H216" s="17"/>
      <c r="I216" s="15"/>
    </row>
    <row r="217" spans="1:19" ht="11.25">
      <c r="A217" s="41" t="s">
        <v>29</v>
      </c>
      <c r="B217" s="7">
        <v>2.08</v>
      </c>
      <c r="C217" s="7">
        <v>2.78</v>
      </c>
      <c r="D217" s="8">
        <v>1.84</v>
      </c>
      <c r="G217" s="12">
        <v>2.08</v>
      </c>
      <c r="I217" s="7">
        <v>2.08</v>
      </c>
      <c r="P217" s="18"/>
      <c r="Q217" s="18">
        <v>2.15</v>
      </c>
      <c r="R217" s="18">
        <v>1.84</v>
      </c>
      <c r="S217" s="14"/>
    </row>
    <row r="218" spans="1:18" ht="11.25">
      <c r="A218" s="41" t="s">
        <v>30</v>
      </c>
      <c r="B218" s="7">
        <v>55</v>
      </c>
      <c r="C218" s="7">
        <v>53</v>
      </c>
      <c r="D218" s="8">
        <v>56</v>
      </c>
      <c r="G218" s="12">
        <v>55</v>
      </c>
      <c r="I218" s="7">
        <v>55</v>
      </c>
      <c r="Q218" s="12">
        <v>50</v>
      </c>
      <c r="R218" s="12">
        <v>71</v>
      </c>
    </row>
    <row r="219" spans="1:13" ht="11.25">
      <c r="A219" s="41" t="s">
        <v>35</v>
      </c>
      <c r="B219" s="7">
        <v>4</v>
      </c>
      <c r="C219" s="7">
        <v>3</v>
      </c>
      <c r="D219" s="8">
        <v>1</v>
      </c>
      <c r="G219" s="12">
        <v>4</v>
      </c>
      <c r="I219" s="7">
        <v>1</v>
      </c>
      <c r="L219" s="12">
        <v>2</v>
      </c>
      <c r="M219" s="12">
        <v>1</v>
      </c>
    </row>
    <row r="220" spans="1:13" ht="11.25">
      <c r="A220" s="41" t="s">
        <v>39</v>
      </c>
      <c r="B220" s="7">
        <f>B204+B219</f>
        <v>50</v>
      </c>
      <c r="C220" s="7">
        <f>C204+C219</f>
        <v>33</v>
      </c>
      <c r="D220" s="8">
        <f>D204+D219</f>
        <v>17</v>
      </c>
      <c r="F220" s="12">
        <f aca="true" t="shared" si="12" ref="F220:M220">F204+F219</f>
        <v>1</v>
      </c>
      <c r="G220" s="12">
        <f t="shared" si="12"/>
        <v>44</v>
      </c>
      <c r="H220" s="12">
        <f t="shared" si="12"/>
        <v>5</v>
      </c>
      <c r="I220" s="7">
        <f t="shared" si="12"/>
        <v>22</v>
      </c>
      <c r="J220" s="12">
        <f t="shared" si="12"/>
        <v>10</v>
      </c>
      <c r="K220" s="12">
        <f t="shared" si="12"/>
        <v>5</v>
      </c>
      <c r="L220" s="12">
        <f t="shared" si="12"/>
        <v>8</v>
      </c>
      <c r="M220" s="12">
        <f t="shared" si="12"/>
        <v>5</v>
      </c>
    </row>
    <row r="221" spans="1:13" ht="11.25">
      <c r="A221" s="41" t="s">
        <v>36</v>
      </c>
      <c r="B221" s="15">
        <f>+B220/B$9</f>
        <v>0.2617801047120419</v>
      </c>
      <c r="C221" s="15">
        <f>+C220/C$9</f>
        <v>0.28205128205128205</v>
      </c>
      <c r="D221" s="9">
        <f>+D220/D$9</f>
        <v>0.22972972972972974</v>
      </c>
      <c r="F221" s="17">
        <f>+F220/F$9</f>
        <v>0.5</v>
      </c>
      <c r="G221" s="17">
        <f>+G220/G$9</f>
        <v>0.25</v>
      </c>
      <c r="H221" s="17">
        <f>+H220/H$9</f>
        <v>0.625</v>
      </c>
      <c r="I221" s="15"/>
      <c r="J221" s="17"/>
      <c r="K221" s="17"/>
      <c r="L221" s="17"/>
      <c r="M221" s="17"/>
    </row>
    <row r="222" spans="1:2" ht="11.25">
      <c r="A222" s="44" t="s">
        <v>45</v>
      </c>
      <c r="B222" s="15"/>
    </row>
    <row r="223" spans="1:19" ht="11.25">
      <c r="A223" s="41" t="s">
        <v>26</v>
      </c>
      <c r="B223" s="23">
        <v>13</v>
      </c>
      <c r="C223" s="7">
        <v>7</v>
      </c>
      <c r="D223" s="8">
        <v>6</v>
      </c>
      <c r="G223" s="12">
        <v>13</v>
      </c>
      <c r="J223" s="12">
        <v>4</v>
      </c>
      <c r="K223" s="12">
        <v>1</v>
      </c>
      <c r="L223" s="12">
        <v>8</v>
      </c>
      <c r="Q223" s="12">
        <v>1</v>
      </c>
      <c r="R223" s="12">
        <v>4</v>
      </c>
      <c r="S223" s="8">
        <v>8</v>
      </c>
    </row>
    <row r="224" spans="1:8" ht="11.25">
      <c r="A224" s="41" t="s">
        <v>28</v>
      </c>
      <c r="B224" s="15">
        <f>+B223/B$9</f>
        <v>0.06806282722513089</v>
      </c>
      <c r="C224" s="15">
        <f>+C223/C$9</f>
        <v>0.05982905982905983</v>
      </c>
      <c r="D224" s="9">
        <f>+D223/D$9</f>
        <v>0.08108108108108109</v>
      </c>
      <c r="G224" s="17">
        <f>+G223/G$9</f>
        <v>0.07386363636363637</v>
      </c>
      <c r="H224" s="17"/>
    </row>
    <row r="225" spans="1:19" ht="11.25">
      <c r="A225" s="41" t="s">
        <v>29</v>
      </c>
      <c r="B225" s="7">
        <v>2.54</v>
      </c>
      <c r="C225" s="7">
        <v>2.64</v>
      </c>
      <c r="D225" s="8">
        <v>2.43</v>
      </c>
      <c r="G225" s="12">
        <v>2.54</v>
      </c>
      <c r="J225" s="12">
        <v>2.33</v>
      </c>
      <c r="K225" s="12">
        <v>2.21</v>
      </c>
      <c r="L225" s="12">
        <v>2.69</v>
      </c>
      <c r="N225" s="18"/>
      <c r="O225" s="14"/>
      <c r="P225" s="18"/>
      <c r="Q225" s="18">
        <v>2.22</v>
      </c>
      <c r="R225" s="18">
        <v>2.35</v>
      </c>
      <c r="S225" s="14">
        <v>2.68</v>
      </c>
    </row>
    <row r="226" spans="1:19" ht="11.25">
      <c r="A226" s="41" t="s">
        <v>30</v>
      </c>
      <c r="B226" s="23">
        <v>108</v>
      </c>
      <c r="C226" s="7">
        <v>107</v>
      </c>
      <c r="D226" s="8">
        <v>110</v>
      </c>
      <c r="G226" s="12">
        <v>108</v>
      </c>
      <c r="J226" s="12">
        <v>94</v>
      </c>
      <c r="K226" s="12">
        <v>85</v>
      </c>
      <c r="L226" s="12">
        <v>118</v>
      </c>
      <c r="Q226" s="12">
        <v>54</v>
      </c>
      <c r="R226" s="12">
        <v>81</v>
      </c>
      <c r="S226" s="8">
        <v>129</v>
      </c>
    </row>
    <row r="227" ht="11.25">
      <c r="B227" s="23"/>
    </row>
    <row r="228" ht="11.25">
      <c r="A228" s="44" t="s">
        <v>52</v>
      </c>
    </row>
    <row r="229" ht="11.25">
      <c r="A229" s="44" t="s">
        <v>44</v>
      </c>
    </row>
    <row r="230" spans="1:18" ht="11.25">
      <c r="A230" s="41" t="s">
        <v>26</v>
      </c>
      <c r="B230" s="7">
        <v>4</v>
      </c>
      <c r="C230" s="7">
        <v>1</v>
      </c>
      <c r="D230" s="8">
        <v>3</v>
      </c>
      <c r="G230" s="12">
        <v>4</v>
      </c>
      <c r="I230" s="7">
        <v>4</v>
      </c>
      <c r="P230" s="12">
        <v>1</v>
      </c>
      <c r="Q230" s="12">
        <v>2</v>
      </c>
      <c r="R230" s="12">
        <v>1</v>
      </c>
    </row>
    <row r="231" spans="1:9" ht="11.25">
      <c r="A231" s="41" t="s">
        <v>28</v>
      </c>
      <c r="B231" s="15">
        <f>+B230/B$9</f>
        <v>0.020942408376963352</v>
      </c>
      <c r="C231" s="15">
        <f>+C230/C$9</f>
        <v>0.008547008547008548</v>
      </c>
      <c r="D231" s="9">
        <f>+D230/D$9</f>
        <v>0.04054054054054054</v>
      </c>
      <c r="G231" s="17">
        <f>+G230/G$9</f>
        <v>0.022727272727272728</v>
      </c>
      <c r="H231" s="17"/>
      <c r="I231" s="15"/>
    </row>
    <row r="232" spans="1:19" ht="11.25">
      <c r="A232" s="41" t="s">
        <v>29</v>
      </c>
      <c r="B232" s="7">
        <v>1.91</v>
      </c>
      <c r="C232" s="7">
        <v>1.59</v>
      </c>
      <c r="D232" s="8">
        <v>2.02</v>
      </c>
      <c r="G232" s="12">
        <v>1.91</v>
      </c>
      <c r="I232" s="7">
        <v>1.91</v>
      </c>
      <c r="P232" s="18">
        <v>1.59</v>
      </c>
      <c r="Q232" s="18">
        <v>2.07</v>
      </c>
      <c r="R232" s="18">
        <v>1.92</v>
      </c>
      <c r="S232" s="14"/>
    </row>
    <row r="233" spans="1:18" ht="11.25">
      <c r="A233" s="41" t="s">
        <v>30</v>
      </c>
      <c r="B233" s="7">
        <v>53</v>
      </c>
      <c r="C233" s="7">
        <v>25</v>
      </c>
      <c r="D233" s="8">
        <v>62</v>
      </c>
      <c r="G233" s="12">
        <v>53</v>
      </c>
      <c r="I233" s="7">
        <v>53</v>
      </c>
      <c r="P233" s="12">
        <v>25</v>
      </c>
      <c r="Q233" s="12">
        <v>54</v>
      </c>
      <c r="R233" s="12">
        <v>80</v>
      </c>
    </row>
    <row r="234" spans="1:12" ht="11.25">
      <c r="A234" s="41" t="s">
        <v>35</v>
      </c>
      <c r="B234" s="7">
        <f>C234+D234</f>
        <v>1</v>
      </c>
      <c r="C234" s="7">
        <v>1</v>
      </c>
      <c r="G234" s="12">
        <v>1</v>
      </c>
      <c r="L234" s="12">
        <v>1</v>
      </c>
    </row>
    <row r="235" spans="1:13" ht="11.25">
      <c r="A235" s="41" t="s">
        <v>39</v>
      </c>
      <c r="B235" s="7">
        <f>SUM(B234,B220)</f>
        <v>51</v>
      </c>
      <c r="C235" s="7">
        <f>SUM(C234,C220)</f>
        <v>34</v>
      </c>
      <c r="D235" s="8">
        <f>SUM(D234,D220)</f>
        <v>17</v>
      </c>
      <c r="F235" s="12">
        <v>1</v>
      </c>
      <c r="G235" s="12">
        <f aca="true" t="shared" si="13" ref="G235:M235">G220+G234</f>
        <v>45</v>
      </c>
      <c r="H235" s="12">
        <f t="shared" si="13"/>
        <v>5</v>
      </c>
      <c r="I235" s="7">
        <f t="shared" si="13"/>
        <v>22</v>
      </c>
      <c r="J235" s="12">
        <f t="shared" si="13"/>
        <v>10</v>
      </c>
      <c r="K235" s="12">
        <f t="shared" si="13"/>
        <v>5</v>
      </c>
      <c r="L235" s="12">
        <f t="shared" si="13"/>
        <v>9</v>
      </c>
      <c r="M235" s="12">
        <f t="shared" si="13"/>
        <v>5</v>
      </c>
    </row>
    <row r="236" spans="1:9" ht="11.25">
      <c r="A236" s="41" t="s">
        <v>36</v>
      </c>
      <c r="B236" s="15">
        <f>+B235/B$9</f>
        <v>0.2670157068062827</v>
      </c>
      <c r="C236" s="15">
        <f>+C235/C$9</f>
        <v>0.2905982905982906</v>
      </c>
      <c r="D236" s="9">
        <f>+D235/D$9</f>
        <v>0.22972972972972974</v>
      </c>
      <c r="F236" s="17">
        <f>+F235/F$9</f>
        <v>0.5</v>
      </c>
      <c r="G236" s="17">
        <f>+G235/G$9</f>
        <v>0.2556818181818182</v>
      </c>
      <c r="H236" s="17">
        <f>+H235/H$9</f>
        <v>0.625</v>
      </c>
      <c r="I236" s="15"/>
    </row>
    <row r="237" spans="1:2" ht="11.25">
      <c r="A237" s="44" t="s">
        <v>45</v>
      </c>
      <c r="B237" s="15"/>
    </row>
    <row r="238" spans="1:19" ht="11.25">
      <c r="A238" s="41" t="s">
        <v>26</v>
      </c>
      <c r="B238" s="23">
        <v>10</v>
      </c>
      <c r="C238" s="7">
        <v>3</v>
      </c>
      <c r="D238" s="8">
        <v>7</v>
      </c>
      <c r="G238" s="12">
        <v>10</v>
      </c>
      <c r="J238" s="12">
        <v>4</v>
      </c>
      <c r="K238" s="12">
        <v>1</v>
      </c>
      <c r="L238" s="12">
        <v>5</v>
      </c>
      <c r="R238" s="12">
        <v>3</v>
      </c>
      <c r="S238" s="8">
        <v>7</v>
      </c>
    </row>
    <row r="239" spans="1:8" ht="11.25">
      <c r="A239" s="41" t="s">
        <v>28</v>
      </c>
      <c r="B239" s="15">
        <f>+B238/B$9</f>
        <v>0.05235602094240838</v>
      </c>
      <c r="C239" s="15">
        <f>+C238/C$9</f>
        <v>0.02564102564102564</v>
      </c>
      <c r="D239" s="9">
        <f>+D238/D$9</f>
        <v>0.0945945945945946</v>
      </c>
      <c r="G239" s="17">
        <f>+G238/G$9</f>
        <v>0.056818181818181816</v>
      </c>
      <c r="H239" s="17"/>
    </row>
    <row r="240" spans="1:19" ht="11.25">
      <c r="A240" s="41" t="s">
        <v>29</v>
      </c>
      <c r="B240" s="7">
        <v>2.51</v>
      </c>
      <c r="C240" s="7">
        <v>2.96</v>
      </c>
      <c r="D240" s="8">
        <v>2.32</v>
      </c>
      <c r="G240" s="12">
        <v>2.51</v>
      </c>
      <c r="J240" s="12">
        <v>2.28</v>
      </c>
      <c r="K240" s="12">
        <v>2.33</v>
      </c>
      <c r="L240" s="12">
        <v>2.74</v>
      </c>
      <c r="N240" s="18"/>
      <c r="O240" s="14"/>
      <c r="P240" s="18"/>
      <c r="Q240" s="18"/>
      <c r="R240" s="18">
        <v>2.49</v>
      </c>
      <c r="S240" s="14">
        <v>2.52</v>
      </c>
    </row>
    <row r="241" spans="1:19" ht="11.25">
      <c r="A241" s="41" t="s">
        <v>30</v>
      </c>
      <c r="B241" s="23">
        <v>114</v>
      </c>
      <c r="C241" s="7">
        <v>111</v>
      </c>
      <c r="D241" s="8">
        <v>115</v>
      </c>
      <c r="G241" s="12">
        <v>114</v>
      </c>
      <c r="J241" s="12">
        <v>104</v>
      </c>
      <c r="K241" s="12">
        <v>85</v>
      </c>
      <c r="L241" s="12">
        <v>127</v>
      </c>
      <c r="R241" s="12">
        <v>75</v>
      </c>
      <c r="S241" s="8">
        <v>130</v>
      </c>
    </row>
    <row r="242" ht="11.25">
      <c r="B242" s="23"/>
    </row>
    <row r="243" spans="1:2" ht="11.25">
      <c r="A243" s="44" t="s">
        <v>54</v>
      </c>
      <c r="B243" s="23"/>
    </row>
    <row r="244" spans="1:2" ht="11.25">
      <c r="A244" s="44" t="s">
        <v>44</v>
      </c>
      <c r="B244" s="23"/>
    </row>
    <row r="245" spans="1:12" ht="11.25">
      <c r="A245" s="41" t="s">
        <v>35</v>
      </c>
      <c r="B245" s="23">
        <v>2</v>
      </c>
      <c r="D245" s="8">
        <v>2</v>
      </c>
      <c r="G245" s="12">
        <v>2</v>
      </c>
      <c r="J245" s="12">
        <v>1</v>
      </c>
      <c r="L245" s="12">
        <v>1</v>
      </c>
    </row>
    <row r="246" spans="1:13" ht="11.25">
      <c r="A246" s="41" t="s">
        <v>39</v>
      </c>
      <c r="B246" s="23">
        <f>B235+B245</f>
        <v>53</v>
      </c>
      <c r="C246" s="23">
        <f>C235+C245</f>
        <v>34</v>
      </c>
      <c r="D246" s="21">
        <f>D235+D245</f>
        <v>19</v>
      </c>
      <c r="E246" s="22" t="s">
        <v>34</v>
      </c>
      <c r="F246" s="22">
        <v>1</v>
      </c>
      <c r="G246" s="22">
        <f>G235+G245</f>
        <v>47</v>
      </c>
      <c r="H246" s="22">
        <v>5</v>
      </c>
      <c r="I246" s="23">
        <f>I235+I245</f>
        <v>22</v>
      </c>
      <c r="J246" s="22">
        <f>J235+J245</f>
        <v>11</v>
      </c>
      <c r="K246" s="22">
        <f>K235+K245</f>
        <v>5</v>
      </c>
      <c r="L246" s="22">
        <f>L235+L245</f>
        <v>10</v>
      </c>
      <c r="M246" s="22">
        <f>M235+M245</f>
        <v>5</v>
      </c>
    </row>
    <row r="247" spans="1:19" s="35" customFormat="1" ht="11.25">
      <c r="A247" s="51" t="s">
        <v>36</v>
      </c>
      <c r="B247" s="19">
        <f>B246/B$9</f>
        <v>0.2774869109947644</v>
      </c>
      <c r="C247" s="19">
        <f>C246/C$9</f>
        <v>0.2905982905982906</v>
      </c>
      <c r="D247" s="16">
        <f>D246/D$9</f>
        <v>0.25675675675675674</v>
      </c>
      <c r="E247" s="20"/>
      <c r="F247" s="17">
        <f>+F246/F$9</f>
        <v>0.5</v>
      </c>
      <c r="G247" s="20">
        <f>G246/G$9</f>
        <v>0.26704545454545453</v>
      </c>
      <c r="H247" s="20">
        <f>H246/H$9</f>
        <v>0.625</v>
      </c>
      <c r="I247" s="19"/>
      <c r="J247" s="17"/>
      <c r="K247" s="17"/>
      <c r="L247" s="17"/>
      <c r="M247" s="17"/>
      <c r="N247" s="17"/>
      <c r="O247" s="9"/>
      <c r="P247" s="17"/>
      <c r="Q247" s="17"/>
      <c r="R247" s="17"/>
      <c r="S247" s="9"/>
    </row>
    <row r="248" spans="1:2" ht="11.25">
      <c r="A248" s="44" t="s">
        <v>45</v>
      </c>
      <c r="B248" s="23"/>
    </row>
    <row r="249" spans="1:19" ht="11.25">
      <c r="A249" s="41" t="s">
        <v>26</v>
      </c>
      <c r="B249" s="23">
        <f>SUM(C249:D249)</f>
        <v>4</v>
      </c>
      <c r="D249" s="8">
        <v>4</v>
      </c>
      <c r="G249" s="12">
        <v>4</v>
      </c>
      <c r="J249" s="12">
        <v>1</v>
      </c>
      <c r="K249" s="12">
        <v>1</v>
      </c>
      <c r="L249" s="12">
        <v>2</v>
      </c>
      <c r="S249" s="8">
        <v>4</v>
      </c>
    </row>
    <row r="250" spans="1:19" ht="11.25">
      <c r="A250" s="41" t="s">
        <v>28</v>
      </c>
      <c r="B250" s="15">
        <f>+B249/B$9</f>
        <v>0.020942408376963352</v>
      </c>
      <c r="C250" s="15"/>
      <c r="D250" s="9">
        <f>+D249/D$9</f>
        <v>0.05405405405405406</v>
      </c>
      <c r="G250" s="17">
        <f>+G249/G$9</f>
        <v>0.022727272727272728</v>
      </c>
      <c r="S250" s="9"/>
    </row>
    <row r="251" spans="1:19" ht="11.25">
      <c r="A251" s="41" t="s">
        <v>29</v>
      </c>
      <c r="B251" s="13">
        <v>2.38</v>
      </c>
      <c r="C251" s="13"/>
      <c r="D251" s="14">
        <v>2.38</v>
      </c>
      <c r="E251" s="18"/>
      <c r="F251" s="18"/>
      <c r="G251" s="18">
        <v>2.38</v>
      </c>
      <c r="H251" s="18"/>
      <c r="I251" s="13"/>
      <c r="J251" s="18">
        <v>2.14</v>
      </c>
      <c r="K251" s="18">
        <v>2.38</v>
      </c>
      <c r="L251" s="18">
        <v>2.5</v>
      </c>
      <c r="M251" s="18"/>
      <c r="N251" s="18"/>
      <c r="O251" s="14"/>
      <c r="P251" s="18"/>
      <c r="Q251" s="18"/>
      <c r="R251" s="18"/>
      <c r="S251" s="14">
        <v>2.38</v>
      </c>
    </row>
    <row r="252" spans="1:19" ht="11.25">
      <c r="A252" s="41" t="s">
        <v>30</v>
      </c>
      <c r="B252" s="23">
        <v>131</v>
      </c>
      <c r="D252" s="8">
        <v>131</v>
      </c>
      <c r="G252" s="12">
        <v>131</v>
      </c>
      <c r="J252" s="12">
        <v>123</v>
      </c>
      <c r="K252" s="12">
        <v>97</v>
      </c>
      <c r="L252" s="12">
        <v>151</v>
      </c>
      <c r="S252" s="8">
        <v>131</v>
      </c>
    </row>
    <row r="253" spans="1:19" s="11" customFormat="1" ht="11.25">
      <c r="A253" s="45"/>
      <c r="B253" s="3"/>
      <c r="C253" s="3"/>
      <c r="D253" s="4"/>
      <c r="E253" s="2"/>
      <c r="F253" s="2"/>
      <c r="G253" s="2"/>
      <c r="H253" s="2"/>
      <c r="I253" s="3"/>
      <c r="J253" s="2"/>
      <c r="K253" s="2"/>
      <c r="L253" s="2"/>
      <c r="M253" s="2"/>
      <c r="N253" s="2"/>
      <c r="O253" s="4"/>
      <c r="P253" s="2"/>
      <c r="Q253" s="2"/>
      <c r="R253" s="2"/>
      <c r="S253" s="4"/>
    </row>
    <row r="255" ht="11.25">
      <c r="A255" s="44" t="s">
        <v>53</v>
      </c>
    </row>
    <row r="256" ht="11.25">
      <c r="A256" s="44" t="s">
        <v>44</v>
      </c>
    </row>
    <row r="257" spans="1:19" s="6" customFormat="1" ht="11.25">
      <c r="A257" s="46" t="s">
        <v>26</v>
      </c>
      <c r="B257" s="7">
        <v>4</v>
      </c>
      <c r="C257" s="7">
        <v>3</v>
      </c>
      <c r="D257" s="8">
        <v>1</v>
      </c>
      <c r="E257" s="12"/>
      <c r="F257" s="12"/>
      <c r="G257" s="12">
        <v>4</v>
      </c>
      <c r="H257" s="12"/>
      <c r="I257" s="7">
        <v>4</v>
      </c>
      <c r="J257" s="12"/>
      <c r="K257" s="12"/>
      <c r="L257" s="12"/>
      <c r="M257" s="12"/>
      <c r="N257" s="12"/>
      <c r="O257" s="8"/>
      <c r="P257" s="12">
        <v>2</v>
      </c>
      <c r="Q257" s="12">
        <v>1</v>
      </c>
      <c r="R257" s="12">
        <v>1</v>
      </c>
      <c r="S257" s="8"/>
    </row>
    <row r="258" spans="1:19" s="10" customFormat="1" ht="11.25">
      <c r="A258" s="47" t="s">
        <v>28</v>
      </c>
      <c r="B258" s="19">
        <f>B257/B$9</f>
        <v>0.020942408376963352</v>
      </c>
      <c r="C258" s="19">
        <f>C257/C$9</f>
        <v>0.02564102564102564</v>
      </c>
      <c r="D258" s="16">
        <f>D257/D$9</f>
        <v>0.013513513513513514</v>
      </c>
      <c r="E258" s="17"/>
      <c r="F258" s="17"/>
      <c r="G258" s="20">
        <f>G257/G$9</f>
        <v>0.022727272727272728</v>
      </c>
      <c r="H258" s="17"/>
      <c r="I258" s="19"/>
      <c r="J258" s="17"/>
      <c r="K258" s="17"/>
      <c r="L258" s="17"/>
      <c r="M258" s="17"/>
      <c r="N258" s="17"/>
      <c r="O258" s="9"/>
      <c r="P258" s="20"/>
      <c r="Q258" s="20"/>
      <c r="R258" s="17"/>
      <c r="S258" s="9"/>
    </row>
    <row r="259" spans="1:19" s="6" customFormat="1" ht="11.25">
      <c r="A259" s="46" t="s">
        <v>29</v>
      </c>
      <c r="B259" s="7">
        <v>1.22</v>
      </c>
      <c r="C259" s="7">
        <v>0.98</v>
      </c>
      <c r="D259" s="8">
        <v>1.95</v>
      </c>
      <c r="E259" s="12"/>
      <c r="F259" s="12"/>
      <c r="G259" s="12">
        <v>1.22</v>
      </c>
      <c r="H259" s="12"/>
      <c r="I259" s="7">
        <v>1.22</v>
      </c>
      <c r="J259" s="12"/>
      <c r="K259" s="12"/>
      <c r="L259" s="12"/>
      <c r="M259" s="12"/>
      <c r="N259" s="12"/>
      <c r="O259" s="8"/>
      <c r="P259" s="12">
        <v>0.63</v>
      </c>
      <c r="Q259" s="12">
        <v>1.69</v>
      </c>
      <c r="R259" s="12">
        <v>1.95</v>
      </c>
      <c r="S259" s="8"/>
    </row>
    <row r="260" spans="1:19" s="6" customFormat="1" ht="11.25">
      <c r="A260" s="46" t="s">
        <v>30</v>
      </c>
      <c r="B260" s="7">
        <v>34</v>
      </c>
      <c r="C260" s="7">
        <v>18</v>
      </c>
      <c r="D260" s="8">
        <v>83</v>
      </c>
      <c r="E260" s="12"/>
      <c r="F260" s="12"/>
      <c r="G260" s="12">
        <v>34</v>
      </c>
      <c r="H260" s="12"/>
      <c r="I260" s="7">
        <v>34</v>
      </c>
      <c r="J260" s="12"/>
      <c r="K260" s="12"/>
      <c r="L260" s="12"/>
      <c r="M260" s="12"/>
      <c r="N260" s="12"/>
      <c r="O260" s="8"/>
      <c r="P260" s="12">
        <v>11</v>
      </c>
      <c r="Q260" s="12">
        <v>32</v>
      </c>
      <c r="R260" s="12">
        <v>83</v>
      </c>
      <c r="S260" s="8"/>
    </row>
    <row r="261" spans="1:19" s="6" customFormat="1" ht="11.25">
      <c r="A261" s="46" t="s">
        <v>35</v>
      </c>
      <c r="B261" s="7">
        <v>1</v>
      </c>
      <c r="C261" s="7"/>
      <c r="D261" s="8">
        <v>1</v>
      </c>
      <c r="E261" s="12"/>
      <c r="F261" s="12"/>
      <c r="G261" s="12">
        <v>1</v>
      </c>
      <c r="H261" s="12"/>
      <c r="I261" s="7"/>
      <c r="J261" s="12"/>
      <c r="K261" s="12"/>
      <c r="L261" s="12">
        <v>1</v>
      </c>
      <c r="M261" s="12"/>
      <c r="N261" s="12"/>
      <c r="O261" s="8"/>
      <c r="P261" s="12"/>
      <c r="Q261" s="12"/>
      <c r="R261" s="12"/>
      <c r="S261" s="8"/>
    </row>
    <row r="262" spans="1:19" s="6" customFormat="1" ht="11.25">
      <c r="A262" s="46" t="s">
        <v>39</v>
      </c>
      <c r="B262" s="23">
        <f>B261+B246</f>
        <v>54</v>
      </c>
      <c r="C262" s="23">
        <f>C261+C246</f>
        <v>34</v>
      </c>
      <c r="D262" s="21">
        <f>D261+D246</f>
        <v>20</v>
      </c>
      <c r="E262" s="22"/>
      <c r="F262" s="22">
        <v>1</v>
      </c>
      <c r="G262" s="22">
        <f>G261+G246</f>
        <v>48</v>
      </c>
      <c r="H262" s="22">
        <v>5</v>
      </c>
      <c r="I262" s="23">
        <f>I261+I246</f>
        <v>22</v>
      </c>
      <c r="J262" s="22">
        <f>J261+J246</f>
        <v>11</v>
      </c>
      <c r="K262" s="22">
        <f>K261+K246</f>
        <v>5</v>
      </c>
      <c r="L262" s="22">
        <f>L261+L246</f>
        <v>11</v>
      </c>
      <c r="M262" s="22">
        <f>M261+M246</f>
        <v>5</v>
      </c>
      <c r="N262" s="12"/>
      <c r="O262" s="8"/>
      <c r="P262" s="12"/>
      <c r="Q262" s="12"/>
      <c r="R262" s="12"/>
      <c r="S262" s="8"/>
    </row>
    <row r="263" spans="1:19" s="10" customFormat="1" ht="11.25">
      <c r="A263" s="47" t="s">
        <v>36</v>
      </c>
      <c r="B263" s="19">
        <f>B262/B$9</f>
        <v>0.28272251308900526</v>
      </c>
      <c r="C263" s="19">
        <f>C262/C$9</f>
        <v>0.2905982905982906</v>
      </c>
      <c r="D263" s="16">
        <f>D262/D$9</f>
        <v>0.2702702702702703</v>
      </c>
      <c r="E263" s="20"/>
      <c r="F263" s="20">
        <f>F262/F$9</f>
        <v>0.5</v>
      </c>
      <c r="G263" s="20">
        <f>G262/G$9</f>
        <v>0.2727272727272727</v>
      </c>
      <c r="H263" s="20">
        <f>H262/H$9</f>
        <v>0.625</v>
      </c>
      <c r="I263" s="15"/>
      <c r="J263" s="17"/>
      <c r="K263" s="17"/>
      <c r="L263" s="17"/>
      <c r="M263" s="17"/>
      <c r="N263" s="17"/>
      <c r="O263" s="9"/>
      <c r="P263" s="17"/>
      <c r="Q263" s="17"/>
      <c r="R263" s="17"/>
      <c r="S263" s="9"/>
    </row>
    <row r="264" spans="1:19" s="6" customFormat="1" ht="11.25">
      <c r="A264" s="48" t="s">
        <v>45</v>
      </c>
      <c r="B264" s="7"/>
      <c r="C264" s="7"/>
      <c r="D264" s="8"/>
      <c r="E264" s="12"/>
      <c r="F264" s="12"/>
      <c r="G264" s="12"/>
      <c r="H264" s="12"/>
      <c r="I264" s="7"/>
      <c r="J264" s="12"/>
      <c r="K264" s="12"/>
      <c r="L264" s="12"/>
      <c r="M264" s="12"/>
      <c r="N264" s="12"/>
      <c r="O264" s="8"/>
      <c r="P264" s="12"/>
      <c r="Q264" s="12"/>
      <c r="R264" s="12"/>
      <c r="S264" s="8"/>
    </row>
    <row r="265" spans="1:19" s="6" customFormat="1" ht="11.25">
      <c r="A265" s="46" t="s">
        <v>26</v>
      </c>
      <c r="B265" s="7">
        <v>6</v>
      </c>
      <c r="C265" s="7">
        <v>2</v>
      </c>
      <c r="D265" s="8">
        <v>4</v>
      </c>
      <c r="E265" s="12"/>
      <c r="F265" s="12"/>
      <c r="G265" s="12">
        <v>6</v>
      </c>
      <c r="H265" s="12"/>
      <c r="I265" s="7"/>
      <c r="J265" s="12">
        <v>2</v>
      </c>
      <c r="K265" s="12">
        <v>1</v>
      </c>
      <c r="L265" s="12">
        <v>3</v>
      </c>
      <c r="M265" s="12"/>
      <c r="N265" s="12"/>
      <c r="O265" s="8"/>
      <c r="P265" s="12"/>
      <c r="Q265" s="12">
        <v>1</v>
      </c>
      <c r="R265" s="12">
        <v>2</v>
      </c>
      <c r="S265" s="8">
        <v>3</v>
      </c>
    </row>
    <row r="266" spans="1:19" s="10" customFormat="1" ht="11.25">
      <c r="A266" s="47" t="s">
        <v>28</v>
      </c>
      <c r="B266" s="19">
        <f>B265/B$9</f>
        <v>0.031413612565445025</v>
      </c>
      <c r="C266" s="19">
        <f>C265/C$9</f>
        <v>0.017094017094017096</v>
      </c>
      <c r="D266" s="16">
        <f>D265/D$9</f>
        <v>0.05405405405405406</v>
      </c>
      <c r="E266" s="17"/>
      <c r="F266" s="17"/>
      <c r="G266" s="20">
        <f>G265/G$9</f>
        <v>0.03409090909090909</v>
      </c>
      <c r="H266" s="17"/>
      <c r="I266" s="15"/>
      <c r="J266" s="20"/>
      <c r="K266" s="17"/>
      <c r="L266" s="20"/>
      <c r="M266" s="17"/>
      <c r="N266" s="17"/>
      <c r="O266" s="9"/>
      <c r="P266" s="17"/>
      <c r="Q266" s="17"/>
      <c r="R266" s="17"/>
      <c r="S266" s="9"/>
    </row>
    <row r="267" spans="1:19" s="6" customFormat="1" ht="11.25">
      <c r="A267" s="46" t="s">
        <v>29</v>
      </c>
      <c r="B267" s="7">
        <v>2.54</v>
      </c>
      <c r="C267" s="7">
        <v>2.64</v>
      </c>
      <c r="D267" s="8">
        <v>2.49</v>
      </c>
      <c r="E267" s="12"/>
      <c r="F267" s="12"/>
      <c r="G267" s="12">
        <v>2.54</v>
      </c>
      <c r="H267" s="12"/>
      <c r="I267" s="7"/>
      <c r="J267" s="12">
        <v>2.63</v>
      </c>
      <c r="K267" s="12">
        <v>2.42</v>
      </c>
      <c r="L267" s="12">
        <v>2.52</v>
      </c>
      <c r="M267" s="12"/>
      <c r="N267" s="12"/>
      <c r="O267" s="8"/>
      <c r="P267" s="12"/>
      <c r="Q267" s="12">
        <v>2.66</v>
      </c>
      <c r="R267" s="12">
        <v>2.64</v>
      </c>
      <c r="S267" s="8">
        <v>2.43</v>
      </c>
    </row>
    <row r="268" spans="1:19" s="6" customFormat="1" ht="11.25">
      <c r="A268" s="46" t="s">
        <v>30</v>
      </c>
      <c r="B268" s="7">
        <v>103</v>
      </c>
      <c r="C268" s="7">
        <v>77</v>
      </c>
      <c r="D268" s="8">
        <v>117</v>
      </c>
      <c r="E268" s="12"/>
      <c r="F268" s="12"/>
      <c r="G268" s="12">
        <v>103</v>
      </c>
      <c r="H268" s="12"/>
      <c r="I268" s="7"/>
      <c r="J268" s="12">
        <v>115</v>
      </c>
      <c r="K268" s="12">
        <v>103</v>
      </c>
      <c r="L268" s="12">
        <v>96</v>
      </c>
      <c r="M268" s="12"/>
      <c r="N268" s="12"/>
      <c r="O268" s="8"/>
      <c r="P268" s="12"/>
      <c r="Q268" s="12">
        <v>58</v>
      </c>
      <c r="R268" s="12">
        <v>77</v>
      </c>
      <c r="S268" s="8">
        <v>136</v>
      </c>
    </row>
    <row r="269" spans="1:19" s="11" customFormat="1" ht="11.25">
      <c r="A269" s="41"/>
      <c r="B269" s="7"/>
      <c r="C269" s="7"/>
      <c r="D269" s="8"/>
      <c r="E269" s="12"/>
      <c r="F269" s="12"/>
      <c r="G269" s="12"/>
      <c r="H269" s="12"/>
      <c r="I269" s="7"/>
      <c r="J269" s="12"/>
      <c r="K269" s="12"/>
      <c r="L269" s="12"/>
      <c r="M269" s="12"/>
      <c r="N269" s="12"/>
      <c r="O269" s="8"/>
      <c r="P269" s="12"/>
      <c r="Q269" s="12"/>
      <c r="R269" s="12"/>
      <c r="S269" s="8"/>
    </row>
    <row r="270" ht="11.25">
      <c r="A270" s="44" t="s">
        <v>55</v>
      </c>
    </row>
    <row r="271" ht="11.25">
      <c r="A271" s="44" t="s">
        <v>44</v>
      </c>
    </row>
    <row r="272" spans="1:17" ht="11.25">
      <c r="A272" s="46" t="s">
        <v>26</v>
      </c>
      <c r="B272" s="7">
        <v>4</v>
      </c>
      <c r="C272" s="7">
        <v>3</v>
      </c>
      <c r="D272" s="8">
        <v>1</v>
      </c>
      <c r="G272" s="12">
        <v>4</v>
      </c>
      <c r="I272" s="7">
        <v>4</v>
      </c>
      <c r="P272" s="12">
        <v>2</v>
      </c>
      <c r="Q272" s="12">
        <v>2</v>
      </c>
    </row>
    <row r="273" spans="1:19" s="35" customFormat="1" ht="11.25">
      <c r="A273" s="47" t="s">
        <v>28</v>
      </c>
      <c r="B273" s="19">
        <f>B272/B$9</f>
        <v>0.020942408376963352</v>
      </c>
      <c r="C273" s="19">
        <f>C272/C$9</f>
        <v>0.02564102564102564</v>
      </c>
      <c r="D273" s="16">
        <f>D272/D$9</f>
        <v>0.013513513513513514</v>
      </c>
      <c r="E273" s="17"/>
      <c r="F273" s="17"/>
      <c r="G273" s="20">
        <f>G272/G$9</f>
        <v>0.022727272727272728</v>
      </c>
      <c r="H273" s="17"/>
      <c r="I273" s="19"/>
      <c r="J273" s="17"/>
      <c r="K273" s="17"/>
      <c r="L273" s="17"/>
      <c r="M273" s="17"/>
      <c r="N273" s="17"/>
      <c r="O273" s="9"/>
      <c r="P273" s="17"/>
      <c r="Q273" s="17"/>
      <c r="R273" s="17"/>
      <c r="S273" s="9"/>
    </row>
    <row r="274" spans="1:19" ht="11.25">
      <c r="A274" s="46" t="s">
        <v>29</v>
      </c>
      <c r="B274" s="13">
        <v>1.42</v>
      </c>
      <c r="C274" s="13">
        <v>1.9</v>
      </c>
      <c r="D274" s="14">
        <v>0</v>
      </c>
      <c r="E274" s="18"/>
      <c r="F274" s="18"/>
      <c r="G274" s="18">
        <v>1.42</v>
      </c>
      <c r="H274" s="18"/>
      <c r="I274" s="13">
        <v>1.42</v>
      </c>
      <c r="J274" s="18"/>
      <c r="K274" s="18"/>
      <c r="L274" s="18"/>
      <c r="M274" s="18"/>
      <c r="N274" s="18"/>
      <c r="O274" s="14"/>
      <c r="P274" s="18">
        <v>1</v>
      </c>
      <c r="Q274" s="18">
        <v>1.85</v>
      </c>
      <c r="R274" s="18"/>
      <c r="S274" s="14"/>
    </row>
    <row r="275" spans="1:17" ht="11.25">
      <c r="A275" s="46" t="s">
        <v>30</v>
      </c>
      <c r="B275" s="7">
        <v>17</v>
      </c>
      <c r="C275" s="7">
        <v>22</v>
      </c>
      <c r="D275" s="8">
        <v>1</v>
      </c>
      <c r="G275" s="12">
        <v>17</v>
      </c>
      <c r="I275" s="7">
        <v>17</v>
      </c>
      <c r="P275" s="12">
        <v>2</v>
      </c>
      <c r="Q275" s="12">
        <v>31</v>
      </c>
    </row>
    <row r="276" spans="1:11" ht="11.25">
      <c r="A276" s="46" t="s">
        <v>35</v>
      </c>
      <c r="B276" s="7">
        <v>2</v>
      </c>
      <c r="D276" s="8">
        <v>2</v>
      </c>
      <c r="G276" s="12">
        <v>2</v>
      </c>
      <c r="J276" s="12">
        <v>1</v>
      </c>
      <c r="K276" s="12">
        <v>1</v>
      </c>
    </row>
    <row r="277" spans="1:19" ht="11.25">
      <c r="A277" s="46" t="s">
        <v>39</v>
      </c>
      <c r="B277" s="23">
        <f>B276+B262</f>
        <v>56</v>
      </c>
      <c r="C277" s="23">
        <f>C276+C262</f>
        <v>34</v>
      </c>
      <c r="D277" s="21">
        <f>D276+D262</f>
        <v>22</v>
      </c>
      <c r="E277" s="22"/>
      <c r="F277" s="22">
        <v>1</v>
      </c>
      <c r="G277" s="22">
        <f>G276+G262</f>
        <v>50</v>
      </c>
      <c r="H277" s="22">
        <v>5</v>
      </c>
      <c r="I277" s="23">
        <f>I276+I262</f>
        <v>22</v>
      </c>
      <c r="J277" s="22">
        <f>J276+J262</f>
        <v>12</v>
      </c>
      <c r="K277" s="22">
        <f>K276+K262</f>
        <v>6</v>
      </c>
      <c r="L277" s="22">
        <f>L276+L262</f>
        <v>11</v>
      </c>
      <c r="M277" s="22">
        <f>M276+M262</f>
        <v>5</v>
      </c>
      <c r="N277" s="22"/>
      <c r="O277" s="21"/>
      <c r="P277" s="22"/>
      <c r="Q277" s="22"/>
      <c r="R277" s="22"/>
      <c r="S277" s="21"/>
    </row>
    <row r="278" spans="1:19" s="35" customFormat="1" ht="11.25">
      <c r="A278" s="47" t="s">
        <v>36</v>
      </c>
      <c r="B278" s="19">
        <f>B277/B$9</f>
        <v>0.2931937172774869</v>
      </c>
      <c r="C278" s="19">
        <f>C277/C$9</f>
        <v>0.2905982905982906</v>
      </c>
      <c r="D278" s="16">
        <f>D277/D$9</f>
        <v>0.2972972972972973</v>
      </c>
      <c r="E278" s="20"/>
      <c r="F278" s="20">
        <f>F277/F$9</f>
        <v>0.5</v>
      </c>
      <c r="G278" s="20">
        <f>G277/G$9</f>
        <v>0.2840909090909091</v>
      </c>
      <c r="H278" s="20">
        <f>H277/H$9</f>
        <v>0.625</v>
      </c>
      <c r="I278" s="15"/>
      <c r="J278" s="17"/>
      <c r="K278" s="17"/>
      <c r="L278" s="17"/>
      <c r="M278" s="17"/>
      <c r="N278" s="17"/>
      <c r="O278" s="9"/>
      <c r="P278" s="17"/>
      <c r="Q278" s="17"/>
      <c r="R278" s="17"/>
      <c r="S278" s="9"/>
    </row>
    <row r="279" ht="11.25">
      <c r="A279" s="48" t="s">
        <v>45</v>
      </c>
    </row>
    <row r="280" spans="1:19" ht="11.25">
      <c r="A280" s="46" t="s">
        <v>26</v>
      </c>
      <c r="B280" s="7">
        <v>5</v>
      </c>
      <c r="C280" s="7">
        <v>1</v>
      </c>
      <c r="D280" s="8">
        <v>4</v>
      </c>
      <c r="G280" s="12">
        <v>5</v>
      </c>
      <c r="J280" s="12">
        <v>2</v>
      </c>
      <c r="K280" s="12">
        <v>1</v>
      </c>
      <c r="L280" s="12">
        <v>2</v>
      </c>
      <c r="R280" s="12">
        <v>2</v>
      </c>
      <c r="S280" s="8">
        <v>3</v>
      </c>
    </row>
    <row r="281" spans="1:19" s="35" customFormat="1" ht="11.25">
      <c r="A281" s="47" t="s">
        <v>28</v>
      </c>
      <c r="B281" s="19">
        <f>B280/B$9</f>
        <v>0.02617801047120419</v>
      </c>
      <c r="C281" s="19">
        <f>C280/C$9</f>
        <v>0.008547008547008548</v>
      </c>
      <c r="D281" s="16">
        <f>D280/D$9</f>
        <v>0.05405405405405406</v>
      </c>
      <c r="E281" s="17"/>
      <c r="F281" s="17"/>
      <c r="G281" s="20">
        <f>G280/G$9</f>
        <v>0.028409090909090908</v>
      </c>
      <c r="H281" s="17"/>
      <c r="I281" s="15"/>
      <c r="J281" s="17"/>
      <c r="K281" s="17"/>
      <c r="L281" s="17"/>
      <c r="M281" s="17"/>
      <c r="N281" s="17"/>
      <c r="O281" s="9"/>
      <c r="P281" s="17"/>
      <c r="Q281" s="17"/>
      <c r="R281" s="17"/>
      <c r="S281" s="9"/>
    </row>
    <row r="282" spans="1:19" ht="11.25">
      <c r="A282" s="46" t="s">
        <v>29</v>
      </c>
      <c r="B282" s="7">
        <v>2.47</v>
      </c>
      <c r="C282" s="7">
        <v>2.76</v>
      </c>
      <c r="D282" s="14">
        <v>2.4</v>
      </c>
      <c r="G282" s="12">
        <v>2.47</v>
      </c>
      <c r="J282" s="18">
        <v>2.225</v>
      </c>
      <c r="K282" s="18">
        <v>2.42</v>
      </c>
      <c r="L282" s="18">
        <v>2.73</v>
      </c>
      <c r="M282" s="18"/>
      <c r="R282" s="12">
        <v>2.73</v>
      </c>
      <c r="S282" s="8">
        <v>2.3</v>
      </c>
    </row>
    <row r="283" spans="1:19" ht="11.25">
      <c r="A283" s="46" t="s">
        <v>30</v>
      </c>
      <c r="B283" s="7">
        <v>104</v>
      </c>
      <c r="C283" s="7">
        <v>74</v>
      </c>
      <c r="D283" s="8">
        <v>112</v>
      </c>
      <c r="G283" s="12">
        <v>104</v>
      </c>
      <c r="J283" s="12">
        <v>130</v>
      </c>
      <c r="K283" s="12">
        <v>115</v>
      </c>
      <c r="L283" s="12">
        <v>73</v>
      </c>
      <c r="R283" s="12">
        <v>73</v>
      </c>
      <c r="S283" s="8">
        <v>125</v>
      </c>
    </row>
    <row r="285" ht="11.25">
      <c r="A285" s="44" t="s">
        <v>56</v>
      </c>
    </row>
    <row r="286" ht="11.25">
      <c r="A286" s="44" t="s">
        <v>44</v>
      </c>
    </row>
    <row r="287" spans="1:17" ht="11.25">
      <c r="A287" s="46" t="s">
        <v>26</v>
      </c>
      <c r="B287" s="7">
        <v>1</v>
      </c>
      <c r="C287" s="7">
        <v>1</v>
      </c>
      <c r="G287" s="12">
        <v>1</v>
      </c>
      <c r="I287" s="7">
        <v>1</v>
      </c>
      <c r="Q287" s="12">
        <v>1</v>
      </c>
    </row>
    <row r="288" spans="1:19" s="35" customFormat="1" ht="11.25">
      <c r="A288" s="47" t="s">
        <v>28</v>
      </c>
      <c r="B288" s="19">
        <f>B287/B$9</f>
        <v>0.005235602094240838</v>
      </c>
      <c r="C288" s="19">
        <f>C287/C$9</f>
        <v>0.008547008547008548</v>
      </c>
      <c r="D288" s="16"/>
      <c r="E288" s="17"/>
      <c r="F288" s="17"/>
      <c r="G288" s="20">
        <f>G287/G$9</f>
        <v>0.005681818181818182</v>
      </c>
      <c r="H288" s="17"/>
      <c r="I288" s="15"/>
      <c r="J288" s="17"/>
      <c r="K288" s="17"/>
      <c r="L288" s="17"/>
      <c r="M288" s="17"/>
      <c r="N288" s="17"/>
      <c r="O288" s="9"/>
      <c r="P288" s="17"/>
      <c r="Q288" s="17"/>
      <c r="R288" s="17"/>
      <c r="S288" s="9"/>
    </row>
    <row r="289" spans="1:17" ht="11.25">
      <c r="A289" s="46" t="s">
        <v>29</v>
      </c>
      <c r="B289" s="7">
        <v>2.3</v>
      </c>
      <c r="C289" s="7">
        <v>2.3</v>
      </c>
      <c r="G289" s="12">
        <v>2.3</v>
      </c>
      <c r="I289" s="7">
        <v>2.3</v>
      </c>
      <c r="Q289" s="12">
        <v>2.3</v>
      </c>
    </row>
    <row r="290" spans="1:17" ht="11.25">
      <c r="A290" s="46" t="s">
        <v>30</v>
      </c>
      <c r="B290" s="7">
        <v>44</v>
      </c>
      <c r="C290" s="7">
        <v>44</v>
      </c>
      <c r="G290" s="12">
        <v>44</v>
      </c>
      <c r="I290" s="7">
        <v>44</v>
      </c>
      <c r="Q290" s="12">
        <v>44</v>
      </c>
    </row>
    <row r="291" spans="1:13" ht="11.25">
      <c r="A291" s="46" t="s">
        <v>39</v>
      </c>
      <c r="B291" s="23">
        <f>B277</f>
        <v>56</v>
      </c>
      <c r="C291" s="23">
        <f aca="true" t="shared" si="14" ref="C291:M291">C277</f>
        <v>34</v>
      </c>
      <c r="D291" s="21">
        <f t="shared" si="14"/>
        <v>22</v>
      </c>
      <c r="E291" s="22"/>
      <c r="F291" s="22">
        <f t="shared" si="14"/>
        <v>1</v>
      </c>
      <c r="G291" s="22">
        <f t="shared" si="14"/>
        <v>50</v>
      </c>
      <c r="H291" s="22">
        <f t="shared" si="14"/>
        <v>5</v>
      </c>
      <c r="I291" s="23">
        <f t="shared" si="14"/>
        <v>22</v>
      </c>
      <c r="J291" s="22">
        <f t="shared" si="14"/>
        <v>12</v>
      </c>
      <c r="K291" s="22">
        <f t="shared" si="14"/>
        <v>6</v>
      </c>
      <c r="L291" s="22">
        <f t="shared" si="14"/>
        <v>11</v>
      </c>
      <c r="M291" s="22">
        <f t="shared" si="14"/>
        <v>5</v>
      </c>
    </row>
    <row r="292" spans="1:19" s="35" customFormat="1" ht="11.25">
      <c r="A292" s="47" t="s">
        <v>36</v>
      </c>
      <c r="B292" s="19">
        <f>B291/B$9</f>
        <v>0.2931937172774869</v>
      </c>
      <c r="C292" s="19">
        <f>C291/C$9</f>
        <v>0.2905982905982906</v>
      </c>
      <c r="D292" s="16">
        <f>D291/D$9</f>
        <v>0.2972972972972973</v>
      </c>
      <c r="E292" s="20"/>
      <c r="F292" s="20">
        <f>F291/F$9</f>
        <v>0.5</v>
      </c>
      <c r="G292" s="20">
        <f>G291/G$9</f>
        <v>0.2840909090909091</v>
      </c>
      <c r="H292" s="20">
        <f>H291/H$9</f>
        <v>0.625</v>
      </c>
      <c r="I292" s="19">
        <f>I291/I$9</f>
        <v>0.11518324607329843</v>
      </c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ht="11.25">
      <c r="A293" s="48" t="s">
        <v>45</v>
      </c>
    </row>
    <row r="294" spans="1:18" ht="11.25">
      <c r="A294" s="46" t="s">
        <v>26</v>
      </c>
      <c r="B294" s="7">
        <v>1</v>
      </c>
      <c r="D294" s="8">
        <v>1</v>
      </c>
      <c r="G294" s="12">
        <v>1</v>
      </c>
      <c r="L294" s="12">
        <v>1</v>
      </c>
      <c r="R294" s="12">
        <v>1</v>
      </c>
    </row>
    <row r="295" spans="1:19" s="35" customFormat="1" ht="11.25">
      <c r="A295" s="47" t="s">
        <v>28</v>
      </c>
      <c r="B295" s="19">
        <f>B294/B$9</f>
        <v>0.005235602094240838</v>
      </c>
      <c r="C295" s="15"/>
      <c r="D295" s="16">
        <f>D294/D$9</f>
        <v>0.013513513513513514</v>
      </c>
      <c r="E295" s="17"/>
      <c r="F295" s="17"/>
      <c r="G295" s="20">
        <f>G294/G$9</f>
        <v>0.005681818181818182</v>
      </c>
      <c r="H295" s="17"/>
      <c r="I295" s="15"/>
      <c r="J295" s="17"/>
      <c r="K295" s="17"/>
      <c r="L295" s="17"/>
      <c r="M295" s="17"/>
      <c r="N295" s="17"/>
      <c r="O295" s="9"/>
      <c r="P295" s="17"/>
      <c r="Q295" s="17"/>
      <c r="R295" s="17"/>
      <c r="S295" s="9"/>
    </row>
    <row r="296" spans="1:18" ht="11.25">
      <c r="A296" s="46" t="s">
        <v>29</v>
      </c>
      <c r="B296" s="7">
        <v>2.77</v>
      </c>
      <c r="D296" s="8">
        <v>2.77</v>
      </c>
      <c r="G296" s="12">
        <v>2.77</v>
      </c>
      <c r="L296" s="12">
        <v>2.77</v>
      </c>
      <c r="R296" s="12">
        <v>2.77</v>
      </c>
    </row>
    <row r="297" spans="1:18" ht="11.25">
      <c r="A297" s="46" t="s">
        <v>30</v>
      </c>
      <c r="B297" s="7">
        <v>87</v>
      </c>
      <c r="D297" s="8">
        <v>87</v>
      </c>
      <c r="G297" s="12">
        <v>87</v>
      </c>
      <c r="L297" s="12">
        <v>87</v>
      </c>
      <c r="R297" s="12">
        <v>87</v>
      </c>
    </row>
    <row r="298" spans="1:19" ht="11.25">
      <c r="A298" s="45"/>
      <c r="B298" s="3"/>
      <c r="C298" s="3"/>
      <c r="D298" s="4"/>
      <c r="E298" s="2"/>
      <c r="F298" s="2"/>
      <c r="G298" s="2"/>
      <c r="H298" s="2"/>
      <c r="I298" s="3"/>
      <c r="J298" s="2"/>
      <c r="K298" s="2"/>
      <c r="L298" s="2"/>
      <c r="M298" s="2"/>
      <c r="N298" s="2"/>
      <c r="O298" s="4"/>
      <c r="P298" s="2"/>
      <c r="Q298" s="2"/>
      <c r="R298" s="2"/>
      <c r="S298" s="4"/>
    </row>
    <row r="299" spans="2:19" ht="11.25">
      <c r="B299" s="34"/>
      <c r="C299" s="34"/>
      <c r="D299" s="33"/>
      <c r="H299" s="32"/>
      <c r="O299" s="33"/>
      <c r="S299" s="33"/>
    </row>
    <row r="300" ht="11.25">
      <c r="A300" s="44" t="s">
        <v>57</v>
      </c>
    </row>
    <row r="301" ht="11.25">
      <c r="A301" s="44" t="s">
        <v>44</v>
      </c>
    </row>
    <row r="302" spans="1:19" ht="11.25">
      <c r="A302" s="46" t="s">
        <v>26</v>
      </c>
      <c r="B302" s="7">
        <v>2</v>
      </c>
      <c r="D302" s="8">
        <v>2</v>
      </c>
      <c r="G302" s="12">
        <v>2</v>
      </c>
      <c r="I302" s="7">
        <v>2</v>
      </c>
      <c r="P302" s="12">
        <v>1</v>
      </c>
      <c r="S302" s="8">
        <v>1</v>
      </c>
    </row>
    <row r="303" spans="1:19" s="35" customFormat="1" ht="11.25">
      <c r="A303" s="47" t="s">
        <v>28</v>
      </c>
      <c r="B303" s="19">
        <f>B302/B$9</f>
        <v>0.010471204188481676</v>
      </c>
      <c r="C303" s="19"/>
      <c r="D303" s="16">
        <f>D302/D$9</f>
        <v>0.02702702702702703</v>
      </c>
      <c r="E303" s="17"/>
      <c r="F303" s="17"/>
      <c r="G303" s="20">
        <f>G302/G$9</f>
        <v>0.011363636363636364</v>
      </c>
      <c r="H303" s="17"/>
      <c r="I303" s="15"/>
      <c r="J303" s="17"/>
      <c r="K303" s="17"/>
      <c r="L303" s="17"/>
      <c r="M303" s="17"/>
      <c r="N303" s="17"/>
      <c r="O303" s="9"/>
      <c r="P303" s="17"/>
      <c r="Q303" s="17"/>
      <c r="R303" s="17"/>
      <c r="S303" s="9"/>
    </row>
    <row r="304" spans="1:19" ht="11.25">
      <c r="A304" s="46" t="s">
        <v>29</v>
      </c>
      <c r="B304" s="7">
        <v>1.22</v>
      </c>
      <c r="D304" s="8">
        <v>1.22</v>
      </c>
      <c r="G304" s="12">
        <v>1.22</v>
      </c>
      <c r="I304" s="7">
        <v>1.22</v>
      </c>
      <c r="P304" s="12">
        <v>0.5</v>
      </c>
      <c r="S304" s="8">
        <v>1.94</v>
      </c>
    </row>
    <row r="305" spans="1:19" ht="11.25">
      <c r="A305" s="46" t="s">
        <v>30</v>
      </c>
      <c r="B305" s="7">
        <v>49</v>
      </c>
      <c r="D305" s="8">
        <v>49</v>
      </c>
      <c r="G305" s="12">
        <v>49</v>
      </c>
      <c r="I305" s="7">
        <v>49</v>
      </c>
      <c r="P305" s="12">
        <v>7</v>
      </c>
      <c r="S305" s="8">
        <v>90</v>
      </c>
    </row>
    <row r="306" spans="1:13" ht="11.25">
      <c r="A306" s="46" t="s">
        <v>39</v>
      </c>
      <c r="B306" s="23">
        <f>B291</f>
        <v>56</v>
      </c>
      <c r="C306" s="23">
        <f>C291</f>
        <v>34</v>
      </c>
      <c r="D306" s="21">
        <f>D291</f>
        <v>22</v>
      </c>
      <c r="F306" s="22">
        <f aca="true" t="shared" si="15" ref="F306:M306">F291</f>
        <v>1</v>
      </c>
      <c r="G306" s="22">
        <f t="shared" si="15"/>
        <v>50</v>
      </c>
      <c r="H306" s="22">
        <f t="shared" si="15"/>
        <v>5</v>
      </c>
      <c r="I306" s="23">
        <f t="shared" si="15"/>
        <v>22</v>
      </c>
      <c r="J306" s="22">
        <f t="shared" si="15"/>
        <v>12</v>
      </c>
      <c r="K306" s="22">
        <f t="shared" si="15"/>
        <v>6</v>
      </c>
      <c r="L306" s="22">
        <f t="shared" si="15"/>
        <v>11</v>
      </c>
      <c r="M306" s="22">
        <f t="shared" si="15"/>
        <v>5</v>
      </c>
    </row>
    <row r="307" spans="1:19" s="35" customFormat="1" ht="11.25">
      <c r="A307" s="47" t="s">
        <v>36</v>
      </c>
      <c r="B307" s="19">
        <f>B306/B$9</f>
        <v>0.2931937172774869</v>
      </c>
      <c r="C307" s="19">
        <f>C306/C$9</f>
        <v>0.2905982905982906</v>
      </c>
      <c r="D307" s="16">
        <f aca="true" t="shared" si="16" ref="D307:I307">D306/D$9</f>
        <v>0.2972972972972973</v>
      </c>
      <c r="E307" s="20"/>
      <c r="F307" s="20">
        <f t="shared" si="16"/>
        <v>0.5</v>
      </c>
      <c r="G307" s="20">
        <f t="shared" si="16"/>
        <v>0.2840909090909091</v>
      </c>
      <c r="H307" s="20">
        <f t="shared" si="16"/>
        <v>0.625</v>
      </c>
      <c r="I307" s="19">
        <f t="shared" si="16"/>
        <v>0.11518324607329843</v>
      </c>
      <c r="J307" s="17"/>
      <c r="K307" s="17"/>
      <c r="L307" s="17"/>
      <c r="M307" s="17"/>
      <c r="N307" s="17"/>
      <c r="O307" s="9"/>
      <c r="P307" s="17"/>
      <c r="Q307" s="17"/>
      <c r="R307" s="17"/>
      <c r="S307" s="9"/>
    </row>
    <row r="308" ht="11.25">
      <c r="A308" s="48" t="s">
        <v>45</v>
      </c>
    </row>
    <row r="309" spans="1:19" ht="11.25">
      <c r="A309" s="46" t="s">
        <v>26</v>
      </c>
      <c r="B309" s="7">
        <v>3</v>
      </c>
      <c r="C309" s="7">
        <v>2</v>
      </c>
      <c r="D309" s="8">
        <v>1</v>
      </c>
      <c r="G309" s="12">
        <v>3</v>
      </c>
      <c r="L309" s="12">
        <v>3</v>
      </c>
      <c r="R309" s="12">
        <v>2</v>
      </c>
      <c r="S309" s="8">
        <v>1</v>
      </c>
    </row>
    <row r="310" spans="1:19" s="35" customFormat="1" ht="11.25">
      <c r="A310" s="47" t="s">
        <v>28</v>
      </c>
      <c r="B310" s="19">
        <f>B309/B$9</f>
        <v>0.015706806282722512</v>
      </c>
      <c r="C310" s="19">
        <f>C309/C$9</f>
        <v>0.017094017094017096</v>
      </c>
      <c r="D310" s="16">
        <f>D309/D$9</f>
        <v>0.013513513513513514</v>
      </c>
      <c r="E310" s="17"/>
      <c r="F310" s="17"/>
      <c r="G310" s="20">
        <f>G309/G$9</f>
        <v>0.017045454545454544</v>
      </c>
      <c r="H310" s="17"/>
      <c r="I310" s="15"/>
      <c r="J310" s="17"/>
      <c r="K310" s="17"/>
      <c r="L310" s="17"/>
      <c r="M310" s="17"/>
      <c r="N310" s="17"/>
      <c r="O310" s="9"/>
      <c r="P310" s="17"/>
      <c r="Q310" s="17"/>
      <c r="R310" s="17"/>
      <c r="S310" s="9"/>
    </row>
    <row r="311" spans="1:19" ht="11.25">
      <c r="A311" s="46" t="s">
        <v>29</v>
      </c>
      <c r="B311" s="7">
        <v>3.04</v>
      </c>
      <c r="C311" s="7">
        <v>3.12</v>
      </c>
      <c r="D311" s="8">
        <v>2.89</v>
      </c>
      <c r="G311" s="12">
        <v>3.04</v>
      </c>
      <c r="L311" s="12">
        <v>3.04</v>
      </c>
      <c r="R311" s="12">
        <v>3.12</v>
      </c>
      <c r="S311" s="8">
        <v>2.89</v>
      </c>
    </row>
    <row r="312" spans="1:19" ht="11.25">
      <c r="A312" s="46" t="s">
        <v>30</v>
      </c>
      <c r="B312" s="7">
        <v>86</v>
      </c>
      <c r="C312" s="7">
        <v>81</v>
      </c>
      <c r="D312" s="8">
        <v>96</v>
      </c>
      <c r="G312" s="12">
        <v>86</v>
      </c>
      <c r="L312" s="12">
        <v>86</v>
      </c>
      <c r="R312" s="12">
        <v>81</v>
      </c>
      <c r="S312" s="8">
        <v>96</v>
      </c>
    </row>
    <row r="313" spans="1:19" s="11" customFormat="1" ht="11.25">
      <c r="A313" s="41"/>
      <c r="B313" s="7"/>
      <c r="C313" s="7"/>
      <c r="D313" s="8"/>
      <c r="E313" s="12"/>
      <c r="F313" s="12"/>
      <c r="G313" s="12"/>
      <c r="H313" s="12"/>
      <c r="I313" s="7"/>
      <c r="J313" s="12"/>
      <c r="K313" s="12"/>
      <c r="L313" s="12"/>
      <c r="M313" s="12"/>
      <c r="N313" s="12"/>
      <c r="O313" s="8"/>
      <c r="P313" s="12"/>
      <c r="Q313" s="12"/>
      <c r="R313" s="12"/>
      <c r="S313" s="8"/>
    </row>
    <row r="314" ht="11.25">
      <c r="A314" s="44" t="s">
        <v>58</v>
      </c>
    </row>
    <row r="315" ht="11.25">
      <c r="A315" s="44" t="s">
        <v>44</v>
      </c>
    </row>
    <row r="316" spans="1:19" ht="11.25">
      <c r="A316" s="46" t="s">
        <v>26</v>
      </c>
      <c r="B316" s="7">
        <v>4</v>
      </c>
      <c r="C316" s="7">
        <v>2</v>
      </c>
      <c r="D316" s="8">
        <v>2</v>
      </c>
      <c r="G316" s="12">
        <v>3</v>
      </c>
      <c r="H316" s="12">
        <v>1</v>
      </c>
      <c r="I316" s="7">
        <v>4</v>
      </c>
      <c r="Q316" s="12">
        <v>2</v>
      </c>
      <c r="R316" s="12">
        <v>1</v>
      </c>
      <c r="S316" s="8">
        <v>1</v>
      </c>
    </row>
    <row r="317" spans="1:8" ht="11.25">
      <c r="A317" s="47" t="s">
        <v>28</v>
      </c>
      <c r="B317" s="19">
        <f>B316/B$9</f>
        <v>0.020942408376963352</v>
      </c>
      <c r="C317" s="19">
        <f aca="true" t="shared" si="17" ref="C317:H317">C316/C$9</f>
        <v>0.017094017094017096</v>
      </c>
      <c r="D317" s="16">
        <f t="shared" si="17"/>
        <v>0.02702702702702703</v>
      </c>
      <c r="E317" s="20"/>
      <c r="F317" s="20"/>
      <c r="G317" s="20">
        <f t="shared" si="17"/>
        <v>0.017045454545454544</v>
      </c>
      <c r="H317" s="20">
        <f t="shared" si="17"/>
        <v>0.125</v>
      </c>
    </row>
    <row r="318" spans="1:19" ht="11.25">
      <c r="A318" s="46" t="s">
        <v>29</v>
      </c>
      <c r="B318" s="7">
        <v>2.05</v>
      </c>
      <c r="C318" s="7">
        <v>2.09</v>
      </c>
      <c r="D318" s="8">
        <v>2.01</v>
      </c>
      <c r="G318" s="12">
        <v>1.98</v>
      </c>
      <c r="H318" s="12">
        <v>2.24</v>
      </c>
      <c r="I318" s="7">
        <v>2.05</v>
      </c>
      <c r="Q318" s="12">
        <v>2.09</v>
      </c>
      <c r="R318" s="12">
        <v>2.06</v>
      </c>
      <c r="S318" s="8">
        <v>1.95</v>
      </c>
    </row>
    <row r="319" spans="1:19" ht="11.25">
      <c r="A319" s="46" t="s">
        <v>30</v>
      </c>
      <c r="B319" s="7">
        <v>57</v>
      </c>
      <c r="C319" s="7">
        <v>38</v>
      </c>
      <c r="D319" s="8">
        <v>77</v>
      </c>
      <c r="G319" s="12">
        <v>63</v>
      </c>
      <c r="H319" s="12">
        <v>39</v>
      </c>
      <c r="I319" s="7">
        <v>57</v>
      </c>
      <c r="Q319" s="12">
        <v>38</v>
      </c>
      <c r="R319" s="12">
        <v>60</v>
      </c>
      <c r="S319" s="8">
        <v>93</v>
      </c>
    </row>
    <row r="320" spans="1:13" ht="11.25">
      <c r="A320" s="46" t="s">
        <v>39</v>
      </c>
      <c r="B320" s="23">
        <f>B306</f>
        <v>56</v>
      </c>
      <c r="C320" s="23">
        <f aca="true" t="shared" si="18" ref="C320:M320">C306</f>
        <v>34</v>
      </c>
      <c r="D320" s="21">
        <f t="shared" si="18"/>
        <v>22</v>
      </c>
      <c r="E320" s="22"/>
      <c r="F320" s="22">
        <f t="shared" si="18"/>
        <v>1</v>
      </c>
      <c r="G320" s="22">
        <f t="shared" si="18"/>
        <v>50</v>
      </c>
      <c r="H320" s="22">
        <f t="shared" si="18"/>
        <v>5</v>
      </c>
      <c r="I320" s="23">
        <f t="shared" si="18"/>
        <v>22</v>
      </c>
      <c r="J320" s="22">
        <f t="shared" si="18"/>
        <v>12</v>
      </c>
      <c r="K320" s="22">
        <f t="shared" si="18"/>
        <v>6</v>
      </c>
      <c r="L320" s="22">
        <f t="shared" si="18"/>
        <v>11</v>
      </c>
      <c r="M320" s="22">
        <f t="shared" si="18"/>
        <v>5</v>
      </c>
    </row>
    <row r="321" spans="1:9" ht="11.25">
      <c r="A321" s="46" t="s">
        <v>36</v>
      </c>
      <c r="B321" s="19">
        <f>B320/B$9</f>
        <v>0.2931937172774869</v>
      </c>
      <c r="C321" s="19">
        <f aca="true" t="shared" si="19" ref="C321:I321">C320/C$9</f>
        <v>0.2905982905982906</v>
      </c>
      <c r="D321" s="16">
        <f t="shared" si="19"/>
        <v>0.2972972972972973</v>
      </c>
      <c r="E321" s="20"/>
      <c r="F321" s="20">
        <f t="shared" si="19"/>
        <v>0.5</v>
      </c>
      <c r="G321" s="20">
        <f t="shared" si="19"/>
        <v>0.2840909090909091</v>
      </c>
      <c r="H321" s="20">
        <f t="shared" si="19"/>
        <v>0.625</v>
      </c>
      <c r="I321" s="19">
        <f t="shared" si="19"/>
        <v>0.11518324607329843</v>
      </c>
    </row>
    <row r="322" ht="11.25">
      <c r="A322" s="48" t="s">
        <v>45</v>
      </c>
    </row>
    <row r="323" spans="1:19" ht="11.25">
      <c r="A323" s="46" t="s">
        <v>26</v>
      </c>
      <c r="B323" s="7">
        <v>4</v>
      </c>
      <c r="C323" s="7">
        <v>2</v>
      </c>
      <c r="D323" s="8">
        <v>2</v>
      </c>
      <c r="G323" s="12">
        <v>4</v>
      </c>
      <c r="L323" s="12">
        <v>3</v>
      </c>
      <c r="N323" s="12">
        <v>1</v>
      </c>
      <c r="R323" s="12">
        <v>1</v>
      </c>
      <c r="S323" s="8">
        <v>3</v>
      </c>
    </row>
    <row r="324" spans="1:7" ht="11.25">
      <c r="A324" s="47" t="s">
        <v>28</v>
      </c>
      <c r="B324" s="19">
        <f>B323/B$9</f>
        <v>0.020942408376963352</v>
      </c>
      <c r="C324" s="19">
        <f>C323/C$9</f>
        <v>0.017094017094017096</v>
      </c>
      <c r="D324" s="16">
        <f>D323/D$9</f>
        <v>0.02702702702702703</v>
      </c>
      <c r="E324" s="20"/>
      <c r="F324" s="20"/>
      <c r="G324" s="20">
        <f>G323/G$9</f>
        <v>0.022727272727272728</v>
      </c>
    </row>
    <row r="325" spans="1:19" ht="11.25">
      <c r="A325" s="46" t="s">
        <v>29</v>
      </c>
      <c r="B325" s="13">
        <v>2.9</v>
      </c>
      <c r="C325" s="13">
        <v>3.23</v>
      </c>
      <c r="D325" s="14">
        <v>2.56</v>
      </c>
      <c r="E325" s="18"/>
      <c r="F325" s="18"/>
      <c r="G325" s="18">
        <v>2.9</v>
      </c>
      <c r="H325" s="18"/>
      <c r="I325" s="13"/>
      <c r="J325" s="18"/>
      <c r="K325" s="18"/>
      <c r="L325" s="18">
        <v>3.11</v>
      </c>
      <c r="M325" s="18"/>
      <c r="N325" s="18">
        <v>2.25</v>
      </c>
      <c r="O325" s="14"/>
      <c r="P325" s="18"/>
      <c r="Q325" s="18"/>
      <c r="R325" s="18">
        <v>2.94</v>
      </c>
      <c r="S325" s="14">
        <v>2.88</v>
      </c>
    </row>
    <row r="326" spans="1:19" ht="11.25">
      <c r="A326" s="46" t="s">
        <v>30</v>
      </c>
      <c r="B326" s="7">
        <v>100</v>
      </c>
      <c r="C326" s="7">
        <v>91</v>
      </c>
      <c r="D326" s="8">
        <v>109</v>
      </c>
      <c r="G326" s="12">
        <v>100</v>
      </c>
      <c r="L326" s="12">
        <v>97</v>
      </c>
      <c r="N326" s="12">
        <v>107</v>
      </c>
      <c r="R326" s="12">
        <v>88</v>
      </c>
      <c r="S326" s="8">
        <v>104</v>
      </c>
    </row>
    <row r="327" ht="11.25">
      <c r="A327" s="46"/>
    </row>
    <row r="328" ht="11.25">
      <c r="A328" s="44" t="s">
        <v>60</v>
      </c>
    </row>
    <row r="329" ht="11.25">
      <c r="A329" s="44" t="s">
        <v>44</v>
      </c>
    </row>
    <row r="330" spans="1:17" ht="11.25">
      <c r="A330" s="46" t="s">
        <v>26</v>
      </c>
      <c r="B330" s="7">
        <v>1</v>
      </c>
      <c r="C330" s="7">
        <v>1</v>
      </c>
      <c r="H330" s="12">
        <v>1</v>
      </c>
      <c r="I330" s="7">
        <v>1</v>
      </c>
      <c r="Q330" s="12">
        <v>1</v>
      </c>
    </row>
    <row r="331" spans="1:17" ht="11.25">
      <c r="A331" s="47" t="s">
        <v>28</v>
      </c>
      <c r="B331" s="19">
        <f>B330/B$9</f>
        <v>0.005235602094240838</v>
      </c>
      <c r="C331" s="19">
        <f>C330/C$9</f>
        <v>0.008547008547008548</v>
      </c>
      <c r="D331" s="9"/>
      <c r="E331" s="17"/>
      <c r="F331" s="17"/>
      <c r="G331" s="17"/>
      <c r="H331" s="20">
        <f>H330/H$9</f>
        <v>0.125</v>
      </c>
      <c r="I331" s="19"/>
      <c r="Q331" s="28"/>
    </row>
    <row r="332" spans="1:17" ht="11.25">
      <c r="A332" s="46" t="s">
        <v>29</v>
      </c>
      <c r="B332" s="13">
        <v>2.7</v>
      </c>
      <c r="C332" s="13">
        <v>2.7</v>
      </c>
      <c r="D332" s="14"/>
      <c r="E332" s="18"/>
      <c r="F332" s="18"/>
      <c r="G332" s="18"/>
      <c r="H332" s="18">
        <v>2.7</v>
      </c>
      <c r="I332" s="13">
        <v>2.7</v>
      </c>
      <c r="Q332" s="18">
        <v>2.7</v>
      </c>
    </row>
    <row r="333" spans="1:17" ht="11.25">
      <c r="A333" s="46" t="s">
        <v>30</v>
      </c>
      <c r="B333" s="7">
        <v>43</v>
      </c>
      <c r="C333" s="7">
        <v>43</v>
      </c>
      <c r="H333" s="12">
        <v>43</v>
      </c>
      <c r="I333" s="7">
        <v>43</v>
      </c>
      <c r="Q333" s="12">
        <v>43</v>
      </c>
    </row>
    <row r="334" spans="1:13" ht="11.25">
      <c r="A334" s="46" t="s">
        <v>39</v>
      </c>
      <c r="B334" s="23">
        <f>B320</f>
        <v>56</v>
      </c>
      <c r="C334" s="23">
        <f>C320</f>
        <v>34</v>
      </c>
      <c r="D334" s="21">
        <f>D320</f>
        <v>22</v>
      </c>
      <c r="E334" s="22"/>
      <c r="F334" s="22">
        <f aca="true" t="shared" si="20" ref="F334:M334">F320</f>
        <v>1</v>
      </c>
      <c r="G334" s="22">
        <f t="shared" si="20"/>
        <v>50</v>
      </c>
      <c r="H334" s="22">
        <f t="shared" si="20"/>
        <v>5</v>
      </c>
      <c r="I334" s="23">
        <f t="shared" si="20"/>
        <v>22</v>
      </c>
      <c r="J334" s="22">
        <f t="shared" si="20"/>
        <v>12</v>
      </c>
      <c r="K334" s="22">
        <f t="shared" si="20"/>
        <v>6</v>
      </c>
      <c r="L334" s="22">
        <f t="shared" si="20"/>
        <v>11</v>
      </c>
      <c r="M334" s="22">
        <f t="shared" si="20"/>
        <v>5</v>
      </c>
    </row>
    <row r="335" spans="1:9" ht="11.25">
      <c r="A335" s="46" t="s">
        <v>36</v>
      </c>
      <c r="B335" s="19">
        <f>B334/B$9</f>
        <v>0.2931937172774869</v>
      </c>
      <c r="C335" s="19">
        <f aca="true" t="shared" si="21" ref="C335:I335">C334/C$9</f>
        <v>0.2905982905982906</v>
      </c>
      <c r="D335" s="16">
        <f t="shared" si="21"/>
        <v>0.2972972972972973</v>
      </c>
      <c r="E335" s="20"/>
      <c r="F335" s="20">
        <f t="shared" si="21"/>
        <v>0.5</v>
      </c>
      <c r="G335" s="20">
        <f t="shared" si="21"/>
        <v>0.2840909090909091</v>
      </c>
      <c r="H335" s="20">
        <f t="shared" si="21"/>
        <v>0.625</v>
      </c>
      <c r="I335" s="19">
        <f t="shared" si="21"/>
        <v>0.11518324607329843</v>
      </c>
    </row>
    <row r="336" ht="11.25">
      <c r="A336" s="48" t="s">
        <v>45</v>
      </c>
    </row>
    <row r="337" spans="1:19" ht="11.25">
      <c r="A337" s="46" t="s">
        <v>26</v>
      </c>
      <c r="B337" s="7">
        <v>1</v>
      </c>
      <c r="C337" s="7">
        <v>1</v>
      </c>
      <c r="G337" s="12">
        <v>1</v>
      </c>
      <c r="L337" s="12">
        <v>1</v>
      </c>
      <c r="S337" s="8">
        <v>1</v>
      </c>
    </row>
    <row r="338" spans="1:19" ht="11.25">
      <c r="A338" s="47" t="s">
        <v>28</v>
      </c>
      <c r="B338" s="19">
        <f>B337/B$9</f>
        <v>0.005235602094240838</v>
      </c>
      <c r="C338" s="19">
        <f>C337/C$9</f>
        <v>0.008547008547008548</v>
      </c>
      <c r="D338" s="9"/>
      <c r="E338" s="17"/>
      <c r="F338" s="17"/>
      <c r="G338" s="20">
        <f>G337/G$9</f>
        <v>0.005681818181818182</v>
      </c>
      <c r="H338" s="17"/>
      <c r="L338" s="28"/>
      <c r="S338" s="31"/>
    </row>
    <row r="339" spans="1:19" ht="11.25">
      <c r="A339" s="46" t="s">
        <v>29</v>
      </c>
      <c r="B339" s="13">
        <v>3.6</v>
      </c>
      <c r="C339" s="13">
        <v>3.6</v>
      </c>
      <c r="G339" s="18">
        <v>3.6</v>
      </c>
      <c r="L339" s="18">
        <v>3.6</v>
      </c>
      <c r="S339" s="14">
        <v>3.6</v>
      </c>
    </row>
    <row r="340" spans="1:19" ht="11.25">
      <c r="A340" s="46" t="s">
        <v>30</v>
      </c>
      <c r="B340" s="7">
        <v>105</v>
      </c>
      <c r="C340" s="7">
        <v>105</v>
      </c>
      <c r="G340" s="12">
        <v>105</v>
      </c>
      <c r="L340" s="12">
        <v>105</v>
      </c>
      <c r="S340" s="8">
        <v>105</v>
      </c>
    </row>
    <row r="341" spans="1:19" s="11" customFormat="1" ht="11.25">
      <c r="A341" s="45"/>
      <c r="B341" s="3"/>
      <c r="C341" s="3"/>
      <c r="D341" s="4"/>
      <c r="E341" s="2"/>
      <c r="F341" s="2"/>
      <c r="G341" s="2"/>
      <c r="H341" s="2"/>
      <c r="I341" s="3"/>
      <c r="J341" s="2"/>
      <c r="K341" s="2"/>
      <c r="L341" s="2"/>
      <c r="M341" s="2"/>
      <c r="N341" s="2"/>
      <c r="O341" s="4"/>
      <c r="P341" s="2"/>
      <c r="Q341" s="2"/>
      <c r="R341" s="2"/>
      <c r="S341" s="4"/>
    </row>
    <row r="343" ht="11.25">
      <c r="A343" s="44" t="s">
        <v>59</v>
      </c>
    </row>
    <row r="344" ht="11.25">
      <c r="A344" s="44" t="s">
        <v>44</v>
      </c>
    </row>
    <row r="345" spans="1:17" ht="11.25">
      <c r="A345" s="46" t="s">
        <v>26</v>
      </c>
      <c r="B345" s="7">
        <v>3</v>
      </c>
      <c r="C345" s="7">
        <v>3</v>
      </c>
      <c r="G345" s="12">
        <v>3</v>
      </c>
      <c r="I345" s="7">
        <v>3</v>
      </c>
      <c r="P345" s="12">
        <v>2</v>
      </c>
      <c r="Q345" s="12">
        <v>1</v>
      </c>
    </row>
    <row r="346" spans="1:17" ht="11.25">
      <c r="A346" s="47" t="s">
        <v>28</v>
      </c>
      <c r="B346" s="19">
        <f>B345/B$9</f>
        <v>0.015706806282722512</v>
      </c>
      <c r="C346" s="19">
        <f>C345/C$9</f>
        <v>0.02564102564102564</v>
      </c>
      <c r="G346" s="20">
        <f>G345/G$9</f>
        <v>0.017045454545454544</v>
      </c>
      <c r="I346" s="19"/>
      <c r="P346" s="20"/>
      <c r="Q346" s="20"/>
    </row>
    <row r="347" spans="1:17" ht="11.25">
      <c r="A347" s="46" t="s">
        <v>29</v>
      </c>
      <c r="B347" s="13">
        <v>2</v>
      </c>
      <c r="C347" s="13">
        <v>2</v>
      </c>
      <c r="D347" s="14"/>
      <c r="E347" s="18"/>
      <c r="F347" s="18"/>
      <c r="G347" s="18">
        <v>2</v>
      </c>
      <c r="H347" s="18"/>
      <c r="I347" s="13">
        <v>2</v>
      </c>
      <c r="J347" s="18"/>
      <c r="K347" s="18"/>
      <c r="L347" s="18"/>
      <c r="M347" s="18"/>
      <c r="N347" s="18"/>
      <c r="O347" s="14"/>
      <c r="P347" s="18">
        <v>1.9</v>
      </c>
      <c r="Q347" s="18">
        <v>2</v>
      </c>
    </row>
    <row r="348" spans="1:17" ht="11.25">
      <c r="A348" s="46" t="s">
        <v>30</v>
      </c>
      <c r="B348" s="7">
        <v>22</v>
      </c>
      <c r="C348" s="7">
        <v>22</v>
      </c>
      <c r="G348" s="12">
        <v>22</v>
      </c>
      <c r="I348" s="7">
        <v>22</v>
      </c>
      <c r="P348" s="12">
        <v>14</v>
      </c>
      <c r="Q348" s="12">
        <v>39</v>
      </c>
    </row>
    <row r="349" spans="1:12" ht="11.25">
      <c r="A349" s="46" t="s">
        <v>35</v>
      </c>
      <c r="B349" s="7">
        <v>1</v>
      </c>
      <c r="D349" s="8">
        <v>1</v>
      </c>
      <c r="G349" s="12">
        <v>1</v>
      </c>
      <c r="L349" s="12">
        <v>1</v>
      </c>
    </row>
    <row r="350" spans="1:15" ht="11.25">
      <c r="A350" s="46" t="s">
        <v>39</v>
      </c>
      <c r="B350" s="23">
        <f>B334+B349</f>
        <v>57</v>
      </c>
      <c r="C350" s="23">
        <f>C334+C349</f>
        <v>34</v>
      </c>
      <c r="D350" s="21">
        <f>D334+D349</f>
        <v>23</v>
      </c>
      <c r="E350" s="22"/>
      <c r="F350" s="22">
        <f aca="true" t="shared" si="22" ref="F350:M350">F334</f>
        <v>1</v>
      </c>
      <c r="G350" s="22">
        <f>G334+G349</f>
        <v>51</v>
      </c>
      <c r="H350" s="22">
        <f t="shared" si="22"/>
        <v>5</v>
      </c>
      <c r="I350" s="23">
        <f t="shared" si="22"/>
        <v>22</v>
      </c>
      <c r="J350" s="22">
        <f t="shared" si="22"/>
        <v>12</v>
      </c>
      <c r="K350" s="22">
        <f t="shared" si="22"/>
        <v>6</v>
      </c>
      <c r="L350" s="22">
        <f>L334+L349</f>
        <v>12</v>
      </c>
      <c r="M350" s="22">
        <f t="shared" si="22"/>
        <v>5</v>
      </c>
      <c r="N350" s="22"/>
      <c r="O350" s="21"/>
    </row>
    <row r="351" spans="1:19" s="35" customFormat="1" ht="11.25">
      <c r="A351" s="47" t="s">
        <v>36</v>
      </c>
      <c r="B351" s="19">
        <f>B350/B$9</f>
        <v>0.29842931937172773</v>
      </c>
      <c r="C351" s="19">
        <f aca="true" t="shared" si="23" ref="C351:H351">C350/C$9</f>
        <v>0.2905982905982906</v>
      </c>
      <c r="D351" s="16">
        <f t="shared" si="23"/>
        <v>0.3108108108108108</v>
      </c>
      <c r="E351" s="20"/>
      <c r="F351" s="20">
        <f t="shared" si="23"/>
        <v>0.5</v>
      </c>
      <c r="G351" s="20">
        <f t="shared" si="23"/>
        <v>0.2897727272727273</v>
      </c>
      <c r="H351" s="20">
        <f t="shared" si="23"/>
        <v>0.625</v>
      </c>
      <c r="I351" s="19"/>
      <c r="J351" s="17"/>
      <c r="K351" s="17"/>
      <c r="L351" s="17"/>
      <c r="M351" s="17"/>
      <c r="N351" s="17"/>
      <c r="O351" s="9"/>
      <c r="P351" s="17"/>
      <c r="Q351" s="17"/>
      <c r="R351" s="17"/>
      <c r="S351" s="9"/>
    </row>
    <row r="352" ht="11.25">
      <c r="A352" s="48" t="s">
        <v>45</v>
      </c>
    </row>
    <row r="353" spans="1:19" ht="11.25">
      <c r="A353" s="46" t="s">
        <v>26</v>
      </c>
      <c r="B353" s="7">
        <v>2</v>
      </c>
      <c r="C353" s="7">
        <v>1</v>
      </c>
      <c r="D353" s="8">
        <v>1</v>
      </c>
      <c r="G353" s="12">
        <v>2</v>
      </c>
      <c r="L353" s="12">
        <v>2</v>
      </c>
      <c r="S353" s="8">
        <v>2</v>
      </c>
    </row>
    <row r="354" spans="1:7" ht="11.25">
      <c r="A354" s="47" t="s">
        <v>28</v>
      </c>
      <c r="B354" s="19">
        <f>B353/B$9</f>
        <v>0.010471204188481676</v>
      </c>
      <c r="C354" s="19">
        <f>C353/C$9</f>
        <v>0.008547008547008548</v>
      </c>
      <c r="D354" s="16">
        <f>D353/D$9</f>
        <v>0.013513513513513514</v>
      </c>
      <c r="G354" s="20">
        <f>G353/G$9</f>
        <v>0.011363636363636364</v>
      </c>
    </row>
    <row r="355" spans="1:19" ht="11.25">
      <c r="A355" s="46" t="s">
        <v>29</v>
      </c>
      <c r="B355" s="13">
        <v>3.2</v>
      </c>
      <c r="C355" s="13">
        <v>3.6</v>
      </c>
      <c r="D355" s="14">
        <v>2.7</v>
      </c>
      <c r="E355" s="18"/>
      <c r="F355" s="18"/>
      <c r="G355" s="18">
        <v>3.2</v>
      </c>
      <c r="H355" s="18"/>
      <c r="I355" s="13"/>
      <c r="J355" s="18"/>
      <c r="K355" s="18"/>
      <c r="L355" s="18">
        <v>3.2</v>
      </c>
      <c r="M355" s="18"/>
      <c r="N355" s="18"/>
      <c r="O355" s="14"/>
      <c r="P355" s="18"/>
      <c r="Q355" s="18"/>
      <c r="R355" s="18"/>
      <c r="S355" s="14">
        <v>3.2</v>
      </c>
    </row>
    <row r="356" spans="1:19" ht="11.25">
      <c r="A356" s="46" t="s">
        <v>30</v>
      </c>
      <c r="B356" s="7">
        <v>121</v>
      </c>
      <c r="C356" s="7">
        <v>111</v>
      </c>
      <c r="D356" s="8">
        <v>130</v>
      </c>
      <c r="G356" s="12">
        <v>121</v>
      </c>
      <c r="L356" s="12">
        <v>121</v>
      </c>
      <c r="S356" s="8">
        <v>121</v>
      </c>
    </row>
    <row r="358" ht="11.25">
      <c r="A358" s="44" t="s">
        <v>62</v>
      </c>
    </row>
    <row r="359" ht="11.25">
      <c r="A359" s="44" t="s">
        <v>44</v>
      </c>
    </row>
    <row r="360" spans="1:19" ht="11.25">
      <c r="A360" s="46" t="s">
        <v>26</v>
      </c>
      <c r="B360" s="7">
        <v>4</v>
      </c>
      <c r="C360" s="7">
        <v>3</v>
      </c>
      <c r="D360" s="8">
        <v>1</v>
      </c>
      <c r="G360" s="12">
        <v>4</v>
      </c>
      <c r="I360" s="7">
        <v>4</v>
      </c>
      <c r="Q360" s="12">
        <v>2</v>
      </c>
      <c r="R360" s="12">
        <v>1</v>
      </c>
      <c r="S360" s="8">
        <v>1</v>
      </c>
    </row>
    <row r="361" spans="1:7" ht="11.25">
      <c r="A361" s="47" t="s">
        <v>28</v>
      </c>
      <c r="B361" s="19">
        <f>B360/B$9</f>
        <v>0.020942408376963352</v>
      </c>
      <c r="C361" s="19">
        <f>C360/C$9</f>
        <v>0.02564102564102564</v>
      </c>
      <c r="D361" s="16">
        <f>D360/D$9</f>
        <v>0.013513513513513514</v>
      </c>
      <c r="E361" s="20"/>
      <c r="F361" s="20"/>
      <c r="G361" s="20">
        <f>G360/G$9</f>
        <v>0.022727272727272728</v>
      </c>
    </row>
    <row r="362" spans="1:19" s="50" customFormat="1" ht="11.25">
      <c r="A362" s="49" t="s">
        <v>29</v>
      </c>
      <c r="B362" s="13">
        <v>2.7</v>
      </c>
      <c r="C362" s="13">
        <v>2.9</v>
      </c>
      <c r="D362" s="14">
        <v>2</v>
      </c>
      <c r="E362" s="18"/>
      <c r="F362" s="18"/>
      <c r="G362" s="18">
        <v>2.7</v>
      </c>
      <c r="H362" s="18"/>
      <c r="I362" s="13">
        <v>2.7</v>
      </c>
      <c r="J362" s="18"/>
      <c r="K362" s="18"/>
      <c r="L362" s="18"/>
      <c r="M362" s="18"/>
      <c r="N362" s="18"/>
      <c r="O362" s="14"/>
      <c r="P362" s="18"/>
      <c r="Q362" s="18">
        <v>2.9</v>
      </c>
      <c r="R362" s="18">
        <v>3.1</v>
      </c>
      <c r="S362" s="14">
        <v>2</v>
      </c>
    </row>
    <row r="363" spans="1:19" ht="11.25">
      <c r="A363" s="46" t="s">
        <v>30</v>
      </c>
      <c r="B363" s="7">
        <v>60</v>
      </c>
      <c r="C363" s="7">
        <v>48</v>
      </c>
      <c r="D363" s="8">
        <v>96</v>
      </c>
      <c r="G363" s="12">
        <v>60</v>
      </c>
      <c r="I363" s="7">
        <v>60</v>
      </c>
      <c r="Q363" s="12">
        <v>40</v>
      </c>
      <c r="R363" s="12">
        <v>65</v>
      </c>
      <c r="S363" s="8">
        <v>96</v>
      </c>
    </row>
    <row r="364" spans="1:15" ht="11.25">
      <c r="A364" s="46" t="s">
        <v>39</v>
      </c>
      <c r="B364" s="23">
        <v>57</v>
      </c>
      <c r="C364" s="23">
        <v>34</v>
      </c>
      <c r="D364" s="21">
        <v>23</v>
      </c>
      <c r="E364" s="22"/>
      <c r="F364" s="22">
        <v>1</v>
      </c>
      <c r="G364" s="22">
        <v>51</v>
      </c>
      <c r="H364" s="22">
        <v>5</v>
      </c>
      <c r="I364" s="23">
        <v>22</v>
      </c>
      <c r="J364" s="22">
        <v>12</v>
      </c>
      <c r="K364" s="22">
        <v>6</v>
      </c>
      <c r="L364" s="22">
        <v>12</v>
      </c>
      <c r="M364" s="22">
        <v>5</v>
      </c>
      <c r="N364" s="22"/>
      <c r="O364" s="21"/>
    </row>
    <row r="365" spans="1:19" s="35" customFormat="1" ht="11.25">
      <c r="A365" s="47" t="s">
        <v>36</v>
      </c>
      <c r="B365" s="19">
        <f>B364/B$9</f>
        <v>0.29842931937172773</v>
      </c>
      <c r="C365" s="19">
        <f>C364/C$9</f>
        <v>0.2905982905982906</v>
      </c>
      <c r="D365" s="16">
        <f>D364/D$9</f>
        <v>0.3108108108108108</v>
      </c>
      <c r="E365" s="20"/>
      <c r="F365" s="20">
        <f>F364/F$9</f>
        <v>0.5</v>
      </c>
      <c r="G365" s="20">
        <f>G364/G$9</f>
        <v>0.2897727272727273</v>
      </c>
      <c r="H365" s="20">
        <f>H364/H$9</f>
        <v>0.625</v>
      </c>
      <c r="I365" s="19"/>
      <c r="J365" s="17"/>
      <c r="K365" s="17"/>
      <c r="L365" s="17"/>
      <c r="M365" s="17"/>
      <c r="N365" s="17"/>
      <c r="O365" s="9"/>
      <c r="P365" s="17"/>
      <c r="Q365" s="17"/>
      <c r="R365" s="17"/>
      <c r="S365" s="9"/>
    </row>
    <row r="366" ht="11.25">
      <c r="A366" s="48" t="s">
        <v>45</v>
      </c>
    </row>
    <row r="367" spans="1:19" ht="11.25">
      <c r="A367" s="46" t="s">
        <v>26</v>
      </c>
      <c r="B367" s="7">
        <v>2</v>
      </c>
      <c r="C367" s="7">
        <v>2</v>
      </c>
      <c r="G367" s="12">
        <v>2</v>
      </c>
      <c r="J367" s="12">
        <v>1</v>
      </c>
      <c r="L367" s="12">
        <v>1</v>
      </c>
      <c r="Q367" s="12">
        <v>1</v>
      </c>
      <c r="S367" s="8">
        <v>1</v>
      </c>
    </row>
    <row r="368" spans="1:8" ht="11.25">
      <c r="A368" s="47" t="s">
        <v>28</v>
      </c>
      <c r="B368" s="19">
        <f>B367/B$9</f>
        <v>0.010471204188481676</v>
      </c>
      <c r="C368" s="19">
        <f>C367/C$9</f>
        <v>0.017094017094017096</v>
      </c>
      <c r="D368" s="16"/>
      <c r="E368" s="20"/>
      <c r="F368" s="20"/>
      <c r="G368" s="20">
        <f>G367/G$9</f>
        <v>0.011363636363636364</v>
      </c>
      <c r="H368" s="20"/>
    </row>
    <row r="369" spans="1:19" s="50" customFormat="1" ht="11.25">
      <c r="A369" s="49" t="s">
        <v>29</v>
      </c>
      <c r="B369" s="13">
        <v>2.8</v>
      </c>
      <c r="C369" s="13">
        <v>2.8</v>
      </c>
      <c r="D369" s="14"/>
      <c r="E369" s="18"/>
      <c r="F369" s="18"/>
      <c r="G369" s="18">
        <v>2.8</v>
      </c>
      <c r="H369" s="18"/>
      <c r="I369" s="13"/>
      <c r="J369" s="18">
        <v>2</v>
      </c>
      <c r="K369" s="18"/>
      <c r="L369" s="18">
        <v>3.6</v>
      </c>
      <c r="M369" s="18"/>
      <c r="N369" s="18"/>
      <c r="O369" s="14"/>
      <c r="P369" s="18"/>
      <c r="Q369" s="18">
        <v>2</v>
      </c>
      <c r="R369" s="18"/>
      <c r="S369" s="14">
        <v>3.6</v>
      </c>
    </row>
    <row r="370" spans="1:19" ht="11.25">
      <c r="A370" s="46" t="s">
        <v>30</v>
      </c>
      <c r="B370" s="7">
        <v>80</v>
      </c>
      <c r="C370" s="7">
        <v>80</v>
      </c>
      <c r="G370" s="12">
        <v>80</v>
      </c>
      <c r="J370" s="12">
        <v>32</v>
      </c>
      <c r="L370" s="12">
        <v>127</v>
      </c>
      <c r="Q370" s="12">
        <v>32</v>
      </c>
      <c r="S370" s="8">
        <v>127</v>
      </c>
    </row>
    <row r="372" ht="11.25">
      <c r="A372" s="44" t="s">
        <v>63</v>
      </c>
    </row>
    <row r="373" ht="11.25">
      <c r="A373" s="44" t="s">
        <v>44</v>
      </c>
    </row>
    <row r="374" spans="1:18" ht="11.25">
      <c r="A374" s="46" t="s">
        <v>26</v>
      </c>
      <c r="B374" s="7">
        <v>1</v>
      </c>
      <c r="C374" s="7">
        <v>1</v>
      </c>
      <c r="G374" s="12">
        <v>1</v>
      </c>
      <c r="I374" s="7">
        <v>1</v>
      </c>
      <c r="R374" s="12">
        <v>1</v>
      </c>
    </row>
    <row r="375" spans="1:7" ht="11.25">
      <c r="A375" s="47" t="s">
        <v>28</v>
      </c>
      <c r="B375" s="19">
        <f>B374/B$9</f>
        <v>0.005235602094240838</v>
      </c>
      <c r="C375" s="19">
        <f>C374/C$9</f>
        <v>0.008547008547008548</v>
      </c>
      <c r="D375" s="16"/>
      <c r="E375" s="20"/>
      <c r="F375" s="20"/>
      <c r="G375" s="20">
        <f>G374/G$9</f>
        <v>0.005681818181818182</v>
      </c>
    </row>
    <row r="376" spans="1:19" s="50" customFormat="1" ht="11.25">
      <c r="A376" s="49" t="s">
        <v>29</v>
      </c>
      <c r="B376" s="13">
        <v>3.1</v>
      </c>
      <c r="C376" s="13">
        <v>3.1</v>
      </c>
      <c r="D376" s="14"/>
      <c r="E376" s="18"/>
      <c r="F376" s="18"/>
      <c r="G376" s="18">
        <v>3.1</v>
      </c>
      <c r="H376" s="18"/>
      <c r="I376" s="13">
        <v>3.1</v>
      </c>
      <c r="J376" s="18"/>
      <c r="K376" s="18"/>
      <c r="L376" s="18"/>
      <c r="M376" s="18"/>
      <c r="N376" s="18"/>
      <c r="O376" s="14"/>
      <c r="P376" s="18"/>
      <c r="Q376" s="18"/>
      <c r="R376" s="18">
        <v>3.1</v>
      </c>
      <c r="S376" s="14"/>
    </row>
    <row r="377" spans="1:18" ht="11.25">
      <c r="A377" s="46" t="s">
        <v>30</v>
      </c>
      <c r="B377" s="7">
        <v>77</v>
      </c>
      <c r="C377" s="7">
        <v>77</v>
      </c>
      <c r="G377" s="12">
        <v>77</v>
      </c>
      <c r="I377" s="7">
        <v>77</v>
      </c>
      <c r="R377" s="12">
        <v>77</v>
      </c>
    </row>
    <row r="378" spans="1:12" ht="11.25">
      <c r="A378" s="46" t="s">
        <v>35</v>
      </c>
      <c r="B378" s="7">
        <v>1</v>
      </c>
      <c r="C378" s="7">
        <v>1</v>
      </c>
      <c r="G378" s="12">
        <v>1</v>
      </c>
      <c r="L378" s="12">
        <v>1</v>
      </c>
    </row>
    <row r="379" spans="1:19" ht="11.25">
      <c r="A379" s="46" t="s">
        <v>39</v>
      </c>
      <c r="B379" s="23">
        <f>SUM(B378,B364)</f>
        <v>58</v>
      </c>
      <c r="C379" s="23">
        <f>SUM(C378,C364)</f>
        <v>35</v>
      </c>
      <c r="D379" s="21">
        <f>SUM(D378,D364)</f>
        <v>23</v>
      </c>
      <c r="E379" s="22"/>
      <c r="F379" s="22">
        <f aca="true" t="shared" si="24" ref="F379:M379">SUM(F378,F364)</f>
        <v>1</v>
      </c>
      <c r="G379" s="22">
        <f t="shared" si="24"/>
        <v>52</v>
      </c>
      <c r="H379" s="21">
        <f t="shared" si="24"/>
        <v>5</v>
      </c>
      <c r="I379" s="22">
        <f t="shared" si="24"/>
        <v>22</v>
      </c>
      <c r="J379" s="22">
        <f t="shared" si="24"/>
        <v>12</v>
      </c>
      <c r="K379" s="22">
        <f t="shared" si="24"/>
        <v>6</v>
      </c>
      <c r="L379" s="22">
        <f t="shared" si="24"/>
        <v>13</v>
      </c>
      <c r="M379" s="22">
        <f t="shared" si="24"/>
        <v>5</v>
      </c>
      <c r="N379" s="22"/>
      <c r="O379" s="21"/>
      <c r="P379" s="22"/>
      <c r="Q379" s="22"/>
      <c r="R379" s="22"/>
      <c r="S379" s="21"/>
    </row>
    <row r="380" spans="1:19" s="35" customFormat="1" ht="11.25">
      <c r="A380" s="47" t="s">
        <v>36</v>
      </c>
      <c r="B380" s="19">
        <f>B379/B$9</f>
        <v>0.3036649214659686</v>
      </c>
      <c r="C380" s="19">
        <f aca="true" t="shared" si="25" ref="C380:H380">C379/C$9</f>
        <v>0.29914529914529914</v>
      </c>
      <c r="D380" s="16">
        <f t="shared" si="25"/>
        <v>0.3108108108108108</v>
      </c>
      <c r="E380" s="20"/>
      <c r="F380" s="20">
        <f t="shared" si="25"/>
        <v>0.5</v>
      </c>
      <c r="G380" s="20">
        <f t="shared" si="25"/>
        <v>0.29545454545454547</v>
      </c>
      <c r="H380" s="20">
        <f t="shared" si="25"/>
        <v>0.625</v>
      </c>
      <c r="I380" s="19"/>
      <c r="J380" s="17"/>
      <c r="K380" s="17"/>
      <c r="L380" s="17"/>
      <c r="M380" s="17"/>
      <c r="N380" s="17"/>
      <c r="O380" s="9"/>
      <c r="P380" s="17"/>
      <c r="Q380" s="17"/>
      <c r="R380" s="17"/>
      <c r="S380" s="9"/>
    </row>
    <row r="381" ht="11.25">
      <c r="A381" s="48" t="s">
        <v>45</v>
      </c>
    </row>
    <row r="382" spans="1:19" ht="11.25">
      <c r="A382" s="46" t="s">
        <v>26</v>
      </c>
      <c r="B382" s="7">
        <v>4</v>
      </c>
      <c r="C382" s="7">
        <v>4</v>
      </c>
      <c r="G382" s="12">
        <v>4</v>
      </c>
      <c r="J382" s="12">
        <v>2</v>
      </c>
      <c r="L382" s="12">
        <v>2</v>
      </c>
      <c r="Q382" s="12">
        <v>1</v>
      </c>
      <c r="R382" s="12">
        <v>1</v>
      </c>
      <c r="S382" s="8">
        <v>2</v>
      </c>
    </row>
    <row r="383" spans="1:8" ht="11.25">
      <c r="A383" s="47" t="s">
        <v>28</v>
      </c>
      <c r="B383" s="19">
        <f>B382/B$9</f>
        <v>0.020942408376963352</v>
      </c>
      <c r="C383" s="19">
        <f>C382/C$9</f>
        <v>0.03418803418803419</v>
      </c>
      <c r="D383" s="16"/>
      <c r="E383" s="20"/>
      <c r="F383" s="20"/>
      <c r="G383" s="20">
        <f>G382/G$9</f>
        <v>0.022727272727272728</v>
      </c>
      <c r="H383" s="20"/>
    </row>
    <row r="384" spans="1:19" s="50" customFormat="1" ht="11.25">
      <c r="A384" s="49" t="s">
        <v>29</v>
      </c>
      <c r="B384" s="13">
        <v>3.1</v>
      </c>
      <c r="C384" s="13">
        <v>3.1</v>
      </c>
      <c r="D384" s="14"/>
      <c r="E384" s="18"/>
      <c r="F384" s="18"/>
      <c r="G384" s="18">
        <v>3.1</v>
      </c>
      <c r="H384" s="18"/>
      <c r="I384" s="13"/>
      <c r="J384" s="18">
        <v>2.5</v>
      </c>
      <c r="K384" s="18"/>
      <c r="L384" s="18">
        <v>3.7</v>
      </c>
      <c r="M384" s="18"/>
      <c r="N384" s="18"/>
      <c r="O384" s="14"/>
      <c r="P384" s="18"/>
      <c r="Q384" s="18">
        <v>3.7</v>
      </c>
      <c r="R384" s="18">
        <v>2.3</v>
      </c>
      <c r="S384" s="14">
        <v>3.2</v>
      </c>
    </row>
    <row r="385" spans="1:19" ht="11.25">
      <c r="A385" s="46" t="s">
        <v>30</v>
      </c>
      <c r="B385" s="7">
        <v>93</v>
      </c>
      <c r="C385" s="7">
        <v>93</v>
      </c>
      <c r="G385" s="12">
        <v>93</v>
      </c>
      <c r="J385" s="12">
        <v>87</v>
      </c>
      <c r="L385" s="12">
        <v>98</v>
      </c>
      <c r="Q385" s="12">
        <v>51</v>
      </c>
      <c r="R385" s="12">
        <v>84</v>
      </c>
      <c r="S385" s="8">
        <v>118</v>
      </c>
    </row>
    <row r="386" spans="1:19" s="11" customFormat="1" ht="11.25">
      <c r="A386" s="56"/>
      <c r="B386" s="3"/>
      <c r="C386" s="3"/>
      <c r="D386" s="4"/>
      <c r="E386" s="2"/>
      <c r="F386" s="2"/>
      <c r="G386" s="2"/>
      <c r="H386" s="2"/>
      <c r="I386" s="3"/>
      <c r="J386" s="2"/>
      <c r="K386" s="2"/>
      <c r="L386" s="2"/>
      <c r="M386" s="2"/>
      <c r="N386" s="2"/>
      <c r="O386" s="4"/>
      <c r="P386" s="2"/>
      <c r="Q386" s="2"/>
      <c r="R386" s="2"/>
      <c r="S386" s="4"/>
    </row>
    <row r="388" ht="11.25">
      <c r="A388" s="44" t="s">
        <v>64</v>
      </c>
    </row>
    <row r="389" ht="11.25">
      <c r="A389" s="44" t="s">
        <v>44</v>
      </c>
    </row>
    <row r="390" spans="1:19" ht="11.25">
      <c r="A390" s="46" t="s">
        <v>26</v>
      </c>
      <c r="B390" s="7">
        <v>2</v>
      </c>
      <c r="C390" s="7">
        <v>1</v>
      </c>
      <c r="D390" s="8">
        <v>1</v>
      </c>
      <c r="G390" s="12">
        <v>2</v>
      </c>
      <c r="I390" s="7">
        <v>2</v>
      </c>
      <c r="R390" s="12">
        <v>1</v>
      </c>
      <c r="S390" s="8">
        <v>1</v>
      </c>
    </row>
    <row r="391" spans="1:18" ht="11.25">
      <c r="A391" s="47" t="s">
        <v>28</v>
      </c>
      <c r="B391" s="19">
        <f>B390/B$9</f>
        <v>0.010471204188481676</v>
      </c>
      <c r="C391" s="19">
        <f>C390/C$9</f>
        <v>0.008547008547008548</v>
      </c>
      <c r="D391" s="16">
        <f>D390/D$9</f>
        <v>0.013513513513513514</v>
      </c>
      <c r="E391" s="20"/>
      <c r="F391" s="20"/>
      <c r="G391" s="20">
        <f>G390/G$9</f>
        <v>0.011363636363636364</v>
      </c>
      <c r="I391" s="19"/>
      <c r="R391" s="20"/>
    </row>
    <row r="392" spans="1:19" s="50" customFormat="1" ht="11.25">
      <c r="A392" s="49" t="s">
        <v>29</v>
      </c>
      <c r="B392" s="13">
        <v>2.5</v>
      </c>
      <c r="C392" s="13">
        <v>3.1</v>
      </c>
      <c r="D392" s="14">
        <v>2</v>
      </c>
      <c r="E392" s="18"/>
      <c r="F392" s="18"/>
      <c r="G392" s="18">
        <v>2.5</v>
      </c>
      <c r="H392" s="18"/>
      <c r="I392" s="13">
        <v>2.5</v>
      </c>
      <c r="J392" s="18"/>
      <c r="K392" s="18"/>
      <c r="L392" s="18"/>
      <c r="M392" s="18"/>
      <c r="N392" s="18"/>
      <c r="O392" s="14"/>
      <c r="P392" s="18"/>
      <c r="Q392" s="18"/>
      <c r="R392" s="18">
        <v>3.1</v>
      </c>
      <c r="S392" s="14">
        <v>2</v>
      </c>
    </row>
    <row r="393" spans="1:19" ht="11.25">
      <c r="A393" s="46" t="s">
        <v>30</v>
      </c>
      <c r="B393" s="7">
        <v>88</v>
      </c>
      <c r="C393" s="7">
        <v>80</v>
      </c>
      <c r="D393" s="8">
        <v>96</v>
      </c>
      <c r="G393" s="12">
        <v>88</v>
      </c>
      <c r="I393" s="7">
        <v>88</v>
      </c>
      <c r="R393" s="12">
        <v>80</v>
      </c>
      <c r="S393" s="8">
        <v>96</v>
      </c>
    </row>
    <row r="394" spans="1:2" ht="11.25">
      <c r="A394" s="46" t="s">
        <v>35</v>
      </c>
      <c r="B394" s="7">
        <v>0</v>
      </c>
    </row>
    <row r="395" spans="1:15" ht="11.25">
      <c r="A395" s="46" t="s">
        <v>39</v>
      </c>
      <c r="B395" s="23">
        <f>SUM(B394,B379)</f>
        <v>58</v>
      </c>
      <c r="C395" s="23">
        <f>SUM(C394,C379)</f>
        <v>35</v>
      </c>
      <c r="D395" s="21">
        <f>SUM(D394,D379)</f>
        <v>23</v>
      </c>
      <c r="E395" s="22"/>
      <c r="F395" s="22">
        <f aca="true" t="shared" si="26" ref="F395:M395">SUM(F394,F379)</f>
        <v>1</v>
      </c>
      <c r="G395" s="22">
        <f t="shared" si="26"/>
        <v>52</v>
      </c>
      <c r="H395" s="21">
        <f t="shared" si="26"/>
        <v>5</v>
      </c>
      <c r="I395" s="22">
        <f t="shared" si="26"/>
        <v>22</v>
      </c>
      <c r="J395" s="22">
        <f t="shared" si="26"/>
        <v>12</v>
      </c>
      <c r="K395" s="22">
        <f t="shared" si="26"/>
        <v>6</v>
      </c>
      <c r="L395" s="22">
        <f t="shared" si="26"/>
        <v>13</v>
      </c>
      <c r="M395" s="22">
        <f t="shared" si="26"/>
        <v>5</v>
      </c>
      <c r="N395" s="22"/>
      <c r="O395" s="21"/>
    </row>
    <row r="396" spans="1:19" s="35" customFormat="1" ht="11.25">
      <c r="A396" s="47" t="s">
        <v>36</v>
      </c>
      <c r="B396" s="19">
        <f>B395/B$9</f>
        <v>0.3036649214659686</v>
      </c>
      <c r="C396" s="19">
        <f>C395/C$9</f>
        <v>0.29914529914529914</v>
      </c>
      <c r="D396" s="16">
        <f>D395/D$9</f>
        <v>0.3108108108108108</v>
      </c>
      <c r="E396" s="20"/>
      <c r="F396" s="20">
        <f>F395/F$9</f>
        <v>0.5</v>
      </c>
      <c r="G396" s="20">
        <f>G395/G$9</f>
        <v>0.29545454545454547</v>
      </c>
      <c r="H396" s="20">
        <f>H395/H$9</f>
        <v>0.625</v>
      </c>
      <c r="I396" s="19"/>
      <c r="J396" s="17"/>
      <c r="K396" s="17"/>
      <c r="L396" s="17"/>
      <c r="M396" s="17"/>
      <c r="N396" s="17"/>
      <c r="O396" s="9"/>
      <c r="P396" s="17"/>
      <c r="Q396" s="17"/>
      <c r="R396" s="17"/>
      <c r="S396" s="9"/>
    </row>
    <row r="397" ht="11.25">
      <c r="A397" s="48" t="s">
        <v>45</v>
      </c>
    </row>
    <row r="398" spans="1:19" ht="11.25">
      <c r="A398" s="46" t="s">
        <v>26</v>
      </c>
      <c r="B398" s="7">
        <v>4</v>
      </c>
      <c r="C398" s="7">
        <v>4</v>
      </c>
      <c r="G398" s="12">
        <v>4</v>
      </c>
      <c r="J398" s="12">
        <v>2</v>
      </c>
      <c r="L398" s="12">
        <v>2</v>
      </c>
      <c r="Q398" s="12">
        <v>2</v>
      </c>
      <c r="R398" s="12">
        <v>1</v>
      </c>
      <c r="S398" s="8">
        <v>1</v>
      </c>
    </row>
    <row r="399" spans="1:10" ht="11.25">
      <c r="A399" s="47" t="s">
        <v>28</v>
      </c>
      <c r="B399" s="19">
        <f>B398/B$9</f>
        <v>0.020942408376963352</v>
      </c>
      <c r="C399" s="19">
        <f>C398/C$9</f>
        <v>0.03418803418803419</v>
      </c>
      <c r="D399" s="16"/>
      <c r="E399" s="20"/>
      <c r="F399" s="20"/>
      <c r="G399" s="20">
        <f>G398/G$9</f>
        <v>0.022727272727272728</v>
      </c>
      <c r="H399" s="20"/>
      <c r="J399" s="20"/>
    </row>
    <row r="400" spans="1:19" s="50" customFormat="1" ht="11.25">
      <c r="A400" s="49" t="s">
        <v>29</v>
      </c>
      <c r="B400" s="13">
        <v>2.7</v>
      </c>
      <c r="C400" s="13">
        <v>2.7</v>
      </c>
      <c r="D400" s="14"/>
      <c r="E400" s="18"/>
      <c r="F400" s="18"/>
      <c r="G400" s="18">
        <v>2.7</v>
      </c>
      <c r="H400" s="18"/>
      <c r="I400" s="13"/>
      <c r="J400" s="18">
        <v>2.5</v>
      </c>
      <c r="K400" s="18"/>
      <c r="L400" s="18">
        <v>2.9</v>
      </c>
      <c r="M400" s="18"/>
      <c r="N400" s="18"/>
      <c r="O400" s="14"/>
      <c r="P400" s="18"/>
      <c r="Q400" s="18">
        <v>2.9</v>
      </c>
      <c r="R400" s="18">
        <v>2.3</v>
      </c>
      <c r="S400" s="14">
        <v>2.7</v>
      </c>
    </row>
    <row r="401" spans="1:19" ht="11.25">
      <c r="A401" s="46" t="s">
        <v>30</v>
      </c>
      <c r="B401" s="7">
        <v>69</v>
      </c>
      <c r="C401" s="7">
        <v>69</v>
      </c>
      <c r="G401" s="12">
        <v>69</v>
      </c>
      <c r="J401" s="12">
        <v>90</v>
      </c>
      <c r="L401" s="12">
        <v>48</v>
      </c>
      <c r="Q401" s="12">
        <v>39</v>
      </c>
      <c r="R401" s="12">
        <v>87</v>
      </c>
      <c r="S401" s="8">
        <v>93</v>
      </c>
    </row>
    <row r="403" ht="11.25">
      <c r="A403" s="44" t="s">
        <v>65</v>
      </c>
    </row>
    <row r="404" ht="11.25">
      <c r="A404" s="44" t="s">
        <v>44</v>
      </c>
    </row>
    <row r="405" spans="1:19" ht="11.25">
      <c r="A405" s="46" t="s">
        <v>26</v>
      </c>
      <c r="B405" s="7">
        <v>2</v>
      </c>
      <c r="C405" s="7">
        <v>1</v>
      </c>
      <c r="D405" s="8">
        <v>1</v>
      </c>
      <c r="G405" s="12">
        <v>2</v>
      </c>
      <c r="I405" s="7">
        <v>2</v>
      </c>
      <c r="Q405" s="12">
        <v>1</v>
      </c>
      <c r="S405" s="8">
        <v>1</v>
      </c>
    </row>
    <row r="406" spans="1:18" ht="11.25">
      <c r="A406" s="47" t="s">
        <v>28</v>
      </c>
      <c r="B406" s="19">
        <f>B405/B$9</f>
        <v>0.010471204188481676</v>
      </c>
      <c r="C406" s="19">
        <f>C405/C$9</f>
        <v>0.008547008547008548</v>
      </c>
      <c r="D406" s="16">
        <f>D405/D$9</f>
        <v>0.013513513513513514</v>
      </c>
      <c r="E406" s="20"/>
      <c r="F406" s="20"/>
      <c r="G406" s="20">
        <f>G405/G$9</f>
        <v>0.011363636363636364</v>
      </c>
      <c r="I406" s="19"/>
      <c r="R406" s="20"/>
    </row>
    <row r="407" spans="1:19" s="50" customFormat="1" ht="11.25">
      <c r="A407" s="49" t="s">
        <v>29</v>
      </c>
      <c r="B407" s="13">
        <v>2.2</v>
      </c>
      <c r="C407" s="13">
        <v>2.4</v>
      </c>
      <c r="D407" s="14">
        <v>2</v>
      </c>
      <c r="E407" s="18"/>
      <c r="F407" s="18"/>
      <c r="G407" s="18">
        <v>2.2</v>
      </c>
      <c r="H407" s="18"/>
      <c r="I407" s="13">
        <v>2.2</v>
      </c>
      <c r="J407" s="18"/>
      <c r="K407" s="18"/>
      <c r="L407" s="18"/>
      <c r="M407" s="18"/>
      <c r="N407" s="18"/>
      <c r="O407" s="14"/>
      <c r="P407" s="18"/>
      <c r="Q407" s="18">
        <v>2.4</v>
      </c>
      <c r="R407" s="18"/>
      <c r="S407" s="14">
        <v>2</v>
      </c>
    </row>
    <row r="408" spans="1:19" ht="11.25">
      <c r="A408" s="46" t="s">
        <v>30</v>
      </c>
      <c r="B408" s="7">
        <v>69</v>
      </c>
      <c r="C408" s="7">
        <v>42</v>
      </c>
      <c r="D408" s="8">
        <v>96</v>
      </c>
      <c r="G408" s="12">
        <v>69</v>
      </c>
      <c r="I408" s="7">
        <v>69</v>
      </c>
      <c r="Q408" s="12">
        <v>42</v>
      </c>
      <c r="S408" s="8">
        <v>96</v>
      </c>
    </row>
    <row r="409" spans="1:9" ht="11.25">
      <c r="A409" s="46" t="s">
        <v>35</v>
      </c>
      <c r="B409" s="7">
        <v>1</v>
      </c>
      <c r="C409" s="7">
        <v>1</v>
      </c>
      <c r="G409" s="12">
        <v>1</v>
      </c>
      <c r="I409" s="7">
        <v>1</v>
      </c>
    </row>
    <row r="410" spans="1:15" ht="11.25">
      <c r="A410" s="46" t="s">
        <v>39</v>
      </c>
      <c r="B410" s="23">
        <f>SUM(B395,B409)</f>
        <v>59</v>
      </c>
      <c r="C410" s="23">
        <f>SUM(C395,C409)</f>
        <v>36</v>
      </c>
      <c r="D410" s="21">
        <f>SUM(D395,D409)</f>
        <v>23</v>
      </c>
      <c r="E410" s="22"/>
      <c r="F410" s="22">
        <f aca="true" t="shared" si="27" ref="F410:M410">SUM(F395,F409)</f>
        <v>1</v>
      </c>
      <c r="G410" s="22">
        <f t="shared" si="27"/>
        <v>53</v>
      </c>
      <c r="H410" s="22">
        <f t="shared" si="27"/>
        <v>5</v>
      </c>
      <c r="I410" s="23">
        <f t="shared" si="27"/>
        <v>23</v>
      </c>
      <c r="J410" s="22">
        <f t="shared" si="27"/>
        <v>12</v>
      </c>
      <c r="K410" s="22">
        <f t="shared" si="27"/>
        <v>6</v>
      </c>
      <c r="L410" s="22">
        <f t="shared" si="27"/>
        <v>13</v>
      </c>
      <c r="M410" s="22">
        <f t="shared" si="27"/>
        <v>5</v>
      </c>
      <c r="N410" s="22"/>
      <c r="O410" s="21"/>
    </row>
    <row r="411" spans="1:19" s="35" customFormat="1" ht="11.25">
      <c r="A411" s="47" t="s">
        <v>36</v>
      </c>
      <c r="B411" s="19">
        <f>B410/B$9</f>
        <v>0.3089005235602094</v>
      </c>
      <c r="C411" s="19">
        <f>C410/C$9</f>
        <v>0.3076923076923077</v>
      </c>
      <c r="D411" s="16">
        <f>D410/D$9</f>
        <v>0.3108108108108108</v>
      </c>
      <c r="E411" s="20"/>
      <c r="F411" s="20">
        <f>F410/F$9</f>
        <v>0.5</v>
      </c>
      <c r="G411" s="20">
        <f>G410/G$9</f>
        <v>0.30113636363636365</v>
      </c>
      <c r="H411" s="20">
        <f>H410/H$9</f>
        <v>0.625</v>
      </c>
      <c r="I411" s="19"/>
      <c r="J411" s="17"/>
      <c r="K411" s="17"/>
      <c r="L411" s="17"/>
      <c r="M411" s="17"/>
      <c r="N411" s="17"/>
      <c r="O411" s="9"/>
      <c r="P411" s="17"/>
      <c r="Q411" s="17"/>
      <c r="R411" s="17"/>
      <c r="S411" s="9"/>
    </row>
    <row r="412" ht="11.25">
      <c r="A412" s="48" t="s">
        <v>45</v>
      </c>
    </row>
    <row r="413" spans="1:19" ht="11.25">
      <c r="A413" s="46" t="s">
        <v>26</v>
      </c>
      <c r="B413" s="7">
        <v>3</v>
      </c>
      <c r="C413" s="7">
        <v>3</v>
      </c>
      <c r="G413" s="12">
        <v>3</v>
      </c>
      <c r="J413" s="12">
        <v>2</v>
      </c>
      <c r="L413" s="12">
        <v>1</v>
      </c>
      <c r="R413" s="12">
        <v>1</v>
      </c>
      <c r="S413" s="8">
        <v>2</v>
      </c>
    </row>
    <row r="414" spans="1:10" ht="11.25">
      <c r="A414" s="47" t="s">
        <v>28</v>
      </c>
      <c r="B414" s="19">
        <f>B413/B$9</f>
        <v>0.015706806282722512</v>
      </c>
      <c r="C414" s="19">
        <f>C413/C$9</f>
        <v>0.02564102564102564</v>
      </c>
      <c r="D414" s="16"/>
      <c r="E414" s="20"/>
      <c r="F414" s="20"/>
      <c r="G414" s="20">
        <f>G413/G$9</f>
        <v>0.017045454545454544</v>
      </c>
      <c r="H414" s="20"/>
      <c r="J414" s="20"/>
    </row>
    <row r="415" spans="1:19" s="50" customFormat="1" ht="11.25">
      <c r="A415" s="49" t="s">
        <v>29</v>
      </c>
      <c r="B415" s="13">
        <v>3.2</v>
      </c>
      <c r="C415" s="13">
        <v>3.2</v>
      </c>
      <c r="D415" s="14"/>
      <c r="E415" s="18"/>
      <c r="F415" s="18"/>
      <c r="G415" s="18">
        <v>3.2</v>
      </c>
      <c r="H415" s="18"/>
      <c r="I415" s="13"/>
      <c r="J415" s="18">
        <v>2.9</v>
      </c>
      <c r="K415" s="18"/>
      <c r="L415" s="18">
        <v>3.8</v>
      </c>
      <c r="M415" s="18"/>
      <c r="N415" s="18"/>
      <c r="O415" s="14"/>
      <c r="P415" s="18"/>
      <c r="Q415" s="18"/>
      <c r="R415" s="18">
        <v>3.8</v>
      </c>
      <c r="S415" s="14">
        <v>2.9</v>
      </c>
    </row>
    <row r="416" spans="1:19" ht="11.25">
      <c r="A416" s="46" t="s">
        <v>30</v>
      </c>
      <c r="B416" s="7">
        <v>94</v>
      </c>
      <c r="C416" s="7">
        <v>94</v>
      </c>
      <c r="G416" s="12">
        <v>94</v>
      </c>
      <c r="J416" s="12">
        <v>105</v>
      </c>
      <c r="L416" s="12">
        <v>73</v>
      </c>
      <c r="R416" s="12">
        <v>73</v>
      </c>
      <c r="S416" s="8">
        <v>105</v>
      </c>
    </row>
    <row r="418" ht="11.25">
      <c r="A418" s="44" t="s">
        <v>67</v>
      </c>
    </row>
    <row r="419" ht="11.25">
      <c r="A419" s="44" t="s">
        <v>44</v>
      </c>
    </row>
    <row r="420" spans="1:10" ht="11.25">
      <c r="A420" s="46" t="s">
        <v>35</v>
      </c>
      <c r="B420" s="7">
        <v>2</v>
      </c>
      <c r="C420" s="7">
        <v>2</v>
      </c>
      <c r="G420" s="12">
        <v>2</v>
      </c>
      <c r="J420" s="12">
        <v>2</v>
      </c>
    </row>
    <row r="421" spans="1:13" ht="11.25">
      <c r="A421" s="46" t="s">
        <v>39</v>
      </c>
      <c r="B421" s="23">
        <f>SUM(B410,B420)</f>
        <v>61</v>
      </c>
      <c r="C421" s="23">
        <f>SUM(C410,C420)</f>
        <v>38</v>
      </c>
      <c r="D421" s="21">
        <f>SUM(D410,D420)</f>
        <v>23</v>
      </c>
      <c r="F421" s="22">
        <f aca="true" t="shared" si="28" ref="F421:M421">SUM(F410,F420)</f>
        <v>1</v>
      </c>
      <c r="G421" s="22">
        <f t="shared" si="28"/>
        <v>55</v>
      </c>
      <c r="H421" s="22">
        <f t="shared" si="28"/>
        <v>5</v>
      </c>
      <c r="I421" s="23">
        <f t="shared" si="28"/>
        <v>23</v>
      </c>
      <c r="J421" s="22">
        <f t="shared" si="28"/>
        <v>14</v>
      </c>
      <c r="K421" s="22">
        <f t="shared" si="28"/>
        <v>6</v>
      </c>
      <c r="L421" s="22">
        <f t="shared" si="28"/>
        <v>13</v>
      </c>
      <c r="M421" s="22">
        <f t="shared" si="28"/>
        <v>5</v>
      </c>
    </row>
    <row r="422" spans="1:8" ht="11.25">
      <c r="A422" s="47" t="s">
        <v>36</v>
      </c>
      <c r="B422" s="19">
        <f>B421/B$9</f>
        <v>0.3193717277486911</v>
      </c>
      <c r="C422" s="19">
        <f>C421/C$9</f>
        <v>0.3247863247863248</v>
      </c>
      <c r="D422" s="16">
        <f>D421/D$9</f>
        <v>0.3108108108108108</v>
      </c>
      <c r="F422" s="20">
        <f>F421/F$9</f>
        <v>0.5</v>
      </c>
      <c r="G422" s="20">
        <f>G421/G$9</f>
        <v>0.3125</v>
      </c>
      <c r="H422" s="20">
        <f>H421/H$9</f>
        <v>0.625</v>
      </c>
    </row>
    <row r="423" ht="11.25">
      <c r="A423" s="48" t="s">
        <v>45</v>
      </c>
    </row>
    <row r="424" spans="1:19" ht="11.25">
      <c r="A424" s="46" t="s">
        <v>26</v>
      </c>
      <c r="B424" s="7">
        <v>3</v>
      </c>
      <c r="C424" s="7">
        <v>3</v>
      </c>
      <c r="G424" s="12">
        <v>3</v>
      </c>
      <c r="J424" s="12">
        <v>2</v>
      </c>
      <c r="L424" s="12">
        <v>1</v>
      </c>
      <c r="R424" s="12">
        <v>1</v>
      </c>
      <c r="S424" s="8">
        <v>2</v>
      </c>
    </row>
    <row r="425" spans="1:7" ht="11.25">
      <c r="A425" s="47" t="s">
        <v>28</v>
      </c>
      <c r="B425" s="19">
        <f>B424/B$9</f>
        <v>0.015706806282722512</v>
      </c>
      <c r="C425" s="19">
        <f>C424/C$9</f>
        <v>0.02564102564102564</v>
      </c>
      <c r="D425" s="16"/>
      <c r="E425" s="20"/>
      <c r="F425" s="20"/>
      <c r="G425" s="20">
        <f>G424/G$9</f>
        <v>0.017045454545454544</v>
      </c>
    </row>
    <row r="426" spans="1:19" ht="11.25">
      <c r="A426" s="49" t="s">
        <v>29</v>
      </c>
      <c r="B426" s="7">
        <v>3.3</v>
      </c>
      <c r="C426" s="7">
        <v>3.3</v>
      </c>
      <c r="G426" s="12">
        <v>3.3</v>
      </c>
      <c r="J426" s="57">
        <v>3</v>
      </c>
      <c r="L426" s="12">
        <v>3.8</v>
      </c>
      <c r="R426" s="12">
        <v>3.8</v>
      </c>
      <c r="S426" s="58">
        <v>3</v>
      </c>
    </row>
    <row r="427" spans="1:19" ht="11.25">
      <c r="A427" s="46" t="s">
        <v>30</v>
      </c>
      <c r="B427" s="7">
        <v>110</v>
      </c>
      <c r="C427" s="7">
        <v>110</v>
      </c>
      <c r="G427" s="12">
        <v>110</v>
      </c>
      <c r="J427" s="12">
        <v>122</v>
      </c>
      <c r="L427" s="12">
        <v>88</v>
      </c>
      <c r="R427" s="12">
        <v>88</v>
      </c>
      <c r="S427" s="8">
        <v>122</v>
      </c>
    </row>
    <row r="428" spans="1:19" ht="11.25">
      <c r="A428" s="56"/>
      <c r="B428" s="3"/>
      <c r="C428" s="3"/>
      <c r="D428" s="4"/>
      <c r="E428" s="2"/>
      <c r="F428" s="2"/>
      <c r="G428" s="2"/>
      <c r="H428" s="2"/>
      <c r="I428" s="3"/>
      <c r="J428" s="2"/>
      <c r="K428" s="2"/>
      <c r="L428" s="2"/>
      <c r="M428" s="2"/>
      <c r="N428" s="2"/>
      <c r="O428" s="4"/>
      <c r="P428" s="2"/>
      <c r="Q428" s="2"/>
      <c r="R428" s="2"/>
      <c r="S428" s="4"/>
    </row>
    <row r="429" ht="11.25">
      <c r="A429" s="46"/>
    </row>
    <row r="430" ht="11.25">
      <c r="A430" s="44" t="s">
        <v>66</v>
      </c>
    </row>
    <row r="431" ht="11.25">
      <c r="A431" s="44" t="s">
        <v>44</v>
      </c>
    </row>
    <row r="432" spans="1:19" ht="11.25">
      <c r="A432" s="46" t="s">
        <v>26</v>
      </c>
      <c r="B432" s="7">
        <v>3</v>
      </c>
      <c r="C432" s="7">
        <v>2</v>
      </c>
      <c r="D432" s="8">
        <v>1</v>
      </c>
      <c r="G432" s="12">
        <v>3</v>
      </c>
      <c r="I432" s="7">
        <v>3</v>
      </c>
      <c r="P432" s="12">
        <v>1</v>
      </c>
      <c r="Q432" s="12">
        <v>1</v>
      </c>
      <c r="S432" s="8">
        <v>1</v>
      </c>
    </row>
    <row r="433" spans="1:7" ht="11.25">
      <c r="A433" s="47" t="s">
        <v>28</v>
      </c>
      <c r="B433" s="19">
        <f>B432/B$9</f>
        <v>0.015706806282722512</v>
      </c>
      <c r="C433" s="19">
        <f>C432/C$9</f>
        <v>0.017094017094017096</v>
      </c>
      <c r="D433" s="16">
        <f>D432/D$9</f>
        <v>0.013513513513513514</v>
      </c>
      <c r="G433" s="20">
        <f>G432/G$9</f>
        <v>0.017045454545454544</v>
      </c>
    </row>
    <row r="434" spans="1:19" ht="11.25">
      <c r="A434" s="49" t="s">
        <v>29</v>
      </c>
      <c r="B434" s="7">
        <v>1.7</v>
      </c>
      <c r="C434" s="7">
        <v>1.5</v>
      </c>
      <c r="D434" s="8">
        <v>2.1</v>
      </c>
      <c r="G434" s="12">
        <v>1.7</v>
      </c>
      <c r="I434" s="7">
        <v>1.7</v>
      </c>
      <c r="P434" s="12">
        <v>0.4</v>
      </c>
      <c r="Q434" s="12">
        <v>2.6</v>
      </c>
      <c r="S434" s="8">
        <v>2.1</v>
      </c>
    </row>
    <row r="435" spans="1:19" ht="11.25">
      <c r="A435" s="46" t="s">
        <v>30</v>
      </c>
      <c r="B435" s="7">
        <v>50</v>
      </c>
      <c r="C435" s="7">
        <v>24</v>
      </c>
      <c r="D435" s="8">
        <v>104</v>
      </c>
      <c r="G435" s="12">
        <v>50</v>
      </c>
      <c r="I435" s="7">
        <v>50</v>
      </c>
      <c r="P435" s="12">
        <v>5</v>
      </c>
      <c r="Q435" s="12">
        <v>42</v>
      </c>
      <c r="S435" s="8">
        <v>104</v>
      </c>
    </row>
    <row r="436" spans="1:2" ht="11.25">
      <c r="A436" s="46" t="s">
        <v>35</v>
      </c>
      <c r="B436" s="7">
        <v>0</v>
      </c>
    </row>
    <row r="437" spans="1:13" ht="11.25">
      <c r="A437" s="46" t="s">
        <v>39</v>
      </c>
      <c r="B437" s="23">
        <f>SUM(B421,B436)</f>
        <v>61</v>
      </c>
      <c r="C437" s="23">
        <f>SUM(C421,C436)</f>
        <v>38</v>
      </c>
      <c r="D437" s="21">
        <f>SUM(D421,D436)</f>
        <v>23</v>
      </c>
      <c r="F437" s="22">
        <f aca="true" t="shared" si="29" ref="F437:M437">SUM(F421,F436)</f>
        <v>1</v>
      </c>
      <c r="G437" s="22">
        <f t="shared" si="29"/>
        <v>55</v>
      </c>
      <c r="H437" s="22">
        <f t="shared" si="29"/>
        <v>5</v>
      </c>
      <c r="I437" s="23">
        <f t="shared" si="29"/>
        <v>23</v>
      </c>
      <c r="J437" s="22">
        <f t="shared" si="29"/>
        <v>14</v>
      </c>
      <c r="K437" s="22">
        <f t="shared" si="29"/>
        <v>6</v>
      </c>
      <c r="L437" s="22">
        <f t="shared" si="29"/>
        <v>13</v>
      </c>
      <c r="M437" s="22">
        <f t="shared" si="29"/>
        <v>5</v>
      </c>
    </row>
    <row r="438" spans="1:13" ht="11.25">
      <c r="A438" s="47" t="s">
        <v>36</v>
      </c>
      <c r="B438" s="19">
        <f>B437/B$9</f>
        <v>0.3193717277486911</v>
      </c>
      <c r="C438" s="19">
        <f>C437/C$9</f>
        <v>0.3247863247863248</v>
      </c>
      <c r="D438" s="16">
        <f>D437/D$9</f>
        <v>0.3108108108108108</v>
      </c>
      <c r="F438" s="20">
        <f>F437/F$9</f>
        <v>0.5</v>
      </c>
      <c r="G438" s="20">
        <f>G437/G$9</f>
        <v>0.3125</v>
      </c>
      <c r="H438" s="20">
        <f>H437/H$9</f>
        <v>0.625</v>
      </c>
      <c r="I438" s="19"/>
      <c r="J438" s="20"/>
      <c r="K438" s="20"/>
      <c r="L438" s="20"/>
      <c r="M438" s="20"/>
    </row>
    <row r="439" ht="11.25">
      <c r="A439" s="48" t="s">
        <v>45</v>
      </c>
    </row>
    <row r="440" spans="1:19" ht="11.25">
      <c r="A440" s="46" t="s">
        <v>26</v>
      </c>
      <c r="B440" s="7">
        <v>1</v>
      </c>
      <c r="C440" s="7">
        <v>1</v>
      </c>
      <c r="G440" s="12">
        <v>1</v>
      </c>
      <c r="L440" s="12">
        <v>1</v>
      </c>
      <c r="S440" s="8">
        <v>1</v>
      </c>
    </row>
    <row r="441" spans="1:7" ht="11.25">
      <c r="A441" s="47" t="s">
        <v>28</v>
      </c>
      <c r="B441" s="19">
        <f>B440/B$9</f>
        <v>0.005235602094240838</v>
      </c>
      <c r="C441" s="19">
        <f>C440/C$9</f>
        <v>0.008547008547008548</v>
      </c>
      <c r="D441" s="20"/>
      <c r="E441" s="19"/>
      <c r="F441" s="20"/>
      <c r="G441" s="20">
        <f>G440/G$9</f>
        <v>0.005681818181818182</v>
      </c>
    </row>
    <row r="442" spans="1:19" ht="11.25">
      <c r="A442" s="49" t="s">
        <v>29</v>
      </c>
      <c r="B442" s="7">
        <v>3.8</v>
      </c>
      <c r="C442" s="7">
        <v>3.8</v>
      </c>
      <c r="G442" s="12">
        <v>3.8</v>
      </c>
      <c r="L442" s="12">
        <v>3.8</v>
      </c>
      <c r="S442" s="8">
        <v>3.8</v>
      </c>
    </row>
    <row r="443" spans="1:19" ht="11.25">
      <c r="A443" s="46" t="s">
        <v>30</v>
      </c>
      <c r="B443" s="7">
        <v>94</v>
      </c>
      <c r="C443" s="7">
        <v>94</v>
      </c>
      <c r="G443" s="12">
        <v>94</v>
      </c>
      <c r="L443" s="12">
        <v>94</v>
      </c>
      <c r="S443" s="8">
        <v>94</v>
      </c>
    </row>
    <row r="445" ht="11.25">
      <c r="A445" s="44" t="s">
        <v>68</v>
      </c>
    </row>
    <row r="446" ht="11.25">
      <c r="A446" s="44" t="s">
        <v>44</v>
      </c>
    </row>
    <row r="447" spans="1:17" ht="11.25">
      <c r="A447" s="46" t="s">
        <v>26</v>
      </c>
      <c r="B447" s="7">
        <v>3</v>
      </c>
      <c r="C447" s="7">
        <v>2</v>
      </c>
      <c r="D447" s="8">
        <v>1</v>
      </c>
      <c r="G447" s="12">
        <v>3</v>
      </c>
      <c r="I447" s="7">
        <v>3</v>
      </c>
      <c r="P447" s="12">
        <v>2</v>
      </c>
      <c r="Q447" s="12">
        <v>1</v>
      </c>
    </row>
    <row r="448" spans="1:7" ht="11.25">
      <c r="A448" s="47" t="s">
        <v>28</v>
      </c>
      <c r="B448" s="19">
        <f>B447/B$9</f>
        <v>0.015706806282722512</v>
      </c>
      <c r="C448" s="19">
        <f>C447/C$9</f>
        <v>0.017094017094017096</v>
      </c>
      <c r="D448" s="20">
        <f>D447/D$9</f>
        <v>0.013513513513513514</v>
      </c>
      <c r="E448" s="19"/>
      <c r="F448" s="20"/>
      <c r="G448" s="20">
        <f>G447/G$9</f>
        <v>0.017045454545454544</v>
      </c>
    </row>
    <row r="449" spans="1:17" ht="11.25">
      <c r="A449" s="46" t="s">
        <v>29</v>
      </c>
      <c r="B449" s="7">
        <v>1.3</v>
      </c>
      <c r="C449" s="59">
        <v>2</v>
      </c>
      <c r="D449" s="58">
        <v>0</v>
      </c>
      <c r="G449" s="12">
        <v>1.3</v>
      </c>
      <c r="I449" s="7">
        <v>1.3</v>
      </c>
      <c r="P449" s="12">
        <v>0.7</v>
      </c>
      <c r="Q449" s="12">
        <v>2.6</v>
      </c>
    </row>
    <row r="450" spans="1:17" ht="11.25">
      <c r="A450" s="46" t="s">
        <v>30</v>
      </c>
      <c r="B450" s="7">
        <v>21</v>
      </c>
      <c r="C450" s="7">
        <v>32</v>
      </c>
      <c r="D450" s="8">
        <v>0</v>
      </c>
      <c r="G450" s="12">
        <v>21</v>
      </c>
      <c r="I450" s="7">
        <v>21</v>
      </c>
      <c r="P450" s="12">
        <v>7</v>
      </c>
      <c r="Q450" s="12">
        <v>49</v>
      </c>
    </row>
    <row r="451" spans="1:13" ht="11.25">
      <c r="A451" s="46" t="s">
        <v>39</v>
      </c>
      <c r="B451" s="23">
        <f>B437</f>
        <v>61</v>
      </c>
      <c r="C451" s="23">
        <f>C437</f>
        <v>38</v>
      </c>
      <c r="D451" s="21">
        <f>D437</f>
        <v>23</v>
      </c>
      <c r="F451" s="22">
        <f>F437</f>
        <v>1</v>
      </c>
      <c r="G451" s="22">
        <f aca="true" t="shared" si="30" ref="G451:M451">G437</f>
        <v>55</v>
      </c>
      <c r="H451" s="21">
        <f t="shared" si="30"/>
        <v>5</v>
      </c>
      <c r="I451" s="22">
        <f t="shared" si="30"/>
        <v>23</v>
      </c>
      <c r="J451" s="22">
        <f t="shared" si="30"/>
        <v>14</v>
      </c>
      <c r="K451" s="22">
        <f t="shared" si="30"/>
        <v>6</v>
      </c>
      <c r="L451" s="22">
        <f t="shared" si="30"/>
        <v>13</v>
      </c>
      <c r="M451" s="22">
        <f t="shared" si="30"/>
        <v>5</v>
      </c>
    </row>
    <row r="452" spans="1:8" ht="11.25">
      <c r="A452" s="46" t="s">
        <v>36</v>
      </c>
      <c r="B452" s="19">
        <f>B451/B$9</f>
        <v>0.3193717277486911</v>
      </c>
      <c r="C452" s="19">
        <f>C451/C$9</f>
        <v>0.3247863247863248</v>
      </c>
      <c r="D452" s="16">
        <f>D451/D$9</f>
        <v>0.3108108108108108</v>
      </c>
      <c r="F452" s="20">
        <f>F451/F$9</f>
        <v>0.5</v>
      </c>
      <c r="G452" s="20">
        <f>G451/G$9</f>
        <v>0.3125</v>
      </c>
      <c r="H452" s="20">
        <f>H451/H$9</f>
        <v>0.625</v>
      </c>
    </row>
    <row r="453" ht="11.25">
      <c r="A453" s="48" t="s">
        <v>45</v>
      </c>
    </row>
    <row r="454" spans="1:19" ht="11.25">
      <c r="A454" s="46" t="s">
        <v>26</v>
      </c>
      <c r="B454" s="7">
        <v>1</v>
      </c>
      <c r="C454" s="7">
        <v>1</v>
      </c>
      <c r="G454" s="12">
        <v>1</v>
      </c>
      <c r="L454" s="12">
        <v>1</v>
      </c>
      <c r="S454" s="8">
        <v>1</v>
      </c>
    </row>
    <row r="455" spans="1:7" ht="11.25">
      <c r="A455" s="47" t="s">
        <v>28</v>
      </c>
      <c r="B455" s="19">
        <f>B454/B$9</f>
        <v>0.005235602094240838</v>
      </c>
      <c r="C455" s="19">
        <f>C454/C$9</f>
        <v>0.008547008547008548</v>
      </c>
      <c r="D455" s="20"/>
      <c r="E455" s="19"/>
      <c r="F455" s="20"/>
      <c r="G455" s="20">
        <f>G454/G$9</f>
        <v>0.005681818181818182</v>
      </c>
    </row>
    <row r="456" spans="1:19" ht="11.25">
      <c r="A456" s="46" t="s">
        <v>29</v>
      </c>
      <c r="B456" s="7">
        <v>3.9</v>
      </c>
      <c r="C456" s="7">
        <v>3.9</v>
      </c>
      <c r="G456" s="12">
        <v>3.9</v>
      </c>
      <c r="L456" s="12">
        <v>3.9</v>
      </c>
      <c r="S456" s="8">
        <v>3.9</v>
      </c>
    </row>
    <row r="457" spans="1:19" ht="11.25">
      <c r="A457" s="46" t="s">
        <v>30</v>
      </c>
      <c r="B457" s="7">
        <v>112</v>
      </c>
      <c r="C457" s="7">
        <v>112</v>
      </c>
      <c r="G457" s="12">
        <v>112</v>
      </c>
      <c r="L457" s="12">
        <v>112</v>
      </c>
      <c r="S457" s="8">
        <v>112</v>
      </c>
    </row>
    <row r="459" ht="11.25">
      <c r="A459" s="44" t="s">
        <v>69</v>
      </c>
    </row>
    <row r="460" ht="11.25">
      <c r="A460" s="44" t="s">
        <v>44</v>
      </c>
    </row>
    <row r="461" spans="1:16" ht="11.25">
      <c r="A461" s="46" t="s">
        <v>26</v>
      </c>
      <c r="B461" s="7">
        <v>1</v>
      </c>
      <c r="C461" s="7">
        <v>1</v>
      </c>
      <c r="G461" s="12">
        <v>1</v>
      </c>
      <c r="I461" s="7">
        <v>1</v>
      </c>
      <c r="P461" s="12">
        <v>1</v>
      </c>
    </row>
    <row r="462" spans="1:7" ht="11.25">
      <c r="A462" s="47" t="s">
        <v>28</v>
      </c>
      <c r="B462" s="19">
        <f>B461/B$9</f>
        <v>0.005235602094240838</v>
      </c>
      <c r="C462" s="19">
        <f>C461/C$9</f>
        <v>0.008547008547008548</v>
      </c>
      <c r="D462" s="20"/>
      <c r="E462" s="19"/>
      <c r="F462" s="20"/>
      <c r="G462" s="20">
        <f>G461/G$9</f>
        <v>0.005681818181818182</v>
      </c>
    </row>
    <row r="463" spans="1:16" ht="11.25">
      <c r="A463" s="46" t="s">
        <v>29</v>
      </c>
      <c r="B463" s="7">
        <v>1.7</v>
      </c>
      <c r="C463" s="59">
        <v>1.7</v>
      </c>
      <c r="D463" s="58"/>
      <c r="G463" s="12">
        <v>1.7</v>
      </c>
      <c r="I463" s="7">
        <v>1.7</v>
      </c>
      <c r="P463" s="12">
        <v>1.7</v>
      </c>
    </row>
    <row r="464" spans="1:16" ht="11.25">
      <c r="A464" s="46" t="s">
        <v>30</v>
      </c>
      <c r="B464" s="7">
        <v>24</v>
      </c>
      <c r="C464" s="7">
        <v>24</v>
      </c>
      <c r="G464" s="12">
        <v>24</v>
      </c>
      <c r="I464" s="7">
        <v>24</v>
      </c>
      <c r="P464" s="12">
        <v>24</v>
      </c>
    </row>
    <row r="465" spans="1:12" ht="11.25">
      <c r="A465" s="46" t="s">
        <v>35</v>
      </c>
      <c r="B465" s="7">
        <v>1</v>
      </c>
      <c r="C465" s="7">
        <v>1</v>
      </c>
      <c r="G465" s="12">
        <v>1</v>
      </c>
      <c r="H465" s="8"/>
      <c r="I465" s="12"/>
      <c r="L465" s="12">
        <v>1</v>
      </c>
    </row>
    <row r="466" spans="1:15" ht="11.25">
      <c r="A466" s="46" t="s">
        <v>39</v>
      </c>
      <c r="B466" s="60">
        <f>SUM(B465,B451)</f>
        <v>62</v>
      </c>
      <c r="C466" s="22">
        <f aca="true" t="shared" si="31" ref="C466:M466">SUM(C465,C451)</f>
        <v>39</v>
      </c>
      <c r="D466" s="22">
        <f t="shared" si="31"/>
        <v>23</v>
      </c>
      <c r="E466" s="23"/>
      <c r="F466" s="22">
        <f t="shared" si="31"/>
        <v>1</v>
      </c>
      <c r="G466" s="22">
        <f t="shared" si="31"/>
        <v>56</v>
      </c>
      <c r="H466" s="22">
        <f t="shared" si="31"/>
        <v>5</v>
      </c>
      <c r="I466" s="23">
        <f t="shared" si="31"/>
        <v>23</v>
      </c>
      <c r="J466" s="22">
        <f t="shared" si="31"/>
        <v>14</v>
      </c>
      <c r="K466" s="22">
        <f t="shared" si="31"/>
        <v>6</v>
      </c>
      <c r="L466" s="22">
        <f t="shared" si="31"/>
        <v>14</v>
      </c>
      <c r="M466" s="22">
        <f t="shared" si="31"/>
        <v>5</v>
      </c>
      <c r="N466" s="22"/>
      <c r="O466" s="21"/>
    </row>
    <row r="467" spans="1:8" ht="11.25">
      <c r="A467" s="46" t="s">
        <v>36</v>
      </c>
      <c r="B467" s="19">
        <f>B466/B$9</f>
        <v>0.32460732984293195</v>
      </c>
      <c r="C467" s="19">
        <f>C466/C$9</f>
        <v>0.3333333333333333</v>
      </c>
      <c r="D467" s="16">
        <f>D466/D$9</f>
        <v>0.3108108108108108</v>
      </c>
      <c r="F467" s="20">
        <f>F466/F$9</f>
        <v>0.5</v>
      </c>
      <c r="G467" s="20">
        <f>G466/G$9</f>
        <v>0.3181818181818182</v>
      </c>
      <c r="H467" s="20">
        <f>H466/H$9</f>
        <v>0.625</v>
      </c>
    </row>
    <row r="468" ht="11.25">
      <c r="A468" s="48" t="s">
        <v>45</v>
      </c>
    </row>
    <row r="469" spans="1:19" ht="11.25">
      <c r="A469" s="46" t="s">
        <v>26</v>
      </c>
      <c r="B469" s="7">
        <v>2</v>
      </c>
      <c r="C469" s="7">
        <v>1</v>
      </c>
      <c r="D469" s="8">
        <v>1</v>
      </c>
      <c r="G469" s="12">
        <v>2</v>
      </c>
      <c r="J469" s="12">
        <v>1</v>
      </c>
      <c r="L469" s="12">
        <v>1</v>
      </c>
      <c r="S469" s="8">
        <v>2</v>
      </c>
    </row>
    <row r="470" spans="1:7" ht="11.25">
      <c r="A470" s="47" t="s">
        <v>28</v>
      </c>
      <c r="B470" s="61">
        <f>B469/B$9</f>
        <v>0.010471204188481676</v>
      </c>
      <c r="C470" s="20">
        <f>C469/C$9</f>
        <v>0.008547008547008548</v>
      </c>
      <c r="D470" s="20">
        <f>D469/D$9</f>
        <v>0.013513513513513514</v>
      </c>
      <c r="E470" s="19"/>
      <c r="F470" s="20"/>
      <c r="G470" s="20">
        <f>G469/G$9</f>
        <v>0.011363636363636364</v>
      </c>
    </row>
    <row r="471" spans="1:19" ht="11.25">
      <c r="A471" s="46" t="s">
        <v>29</v>
      </c>
      <c r="B471" s="59">
        <v>3</v>
      </c>
      <c r="C471" s="59">
        <v>3.9</v>
      </c>
      <c r="D471" s="58">
        <v>2.1</v>
      </c>
      <c r="E471" s="57"/>
      <c r="F471" s="57"/>
      <c r="G471" s="57">
        <v>3</v>
      </c>
      <c r="H471" s="57"/>
      <c r="I471" s="59"/>
      <c r="J471" s="57">
        <v>2.1</v>
      </c>
      <c r="K471" s="57"/>
      <c r="L471" s="57">
        <v>3.9</v>
      </c>
      <c r="M471" s="57"/>
      <c r="N471" s="57"/>
      <c r="O471" s="58"/>
      <c r="P471" s="57"/>
      <c r="Q471" s="57"/>
      <c r="R471" s="57"/>
      <c r="S471" s="58">
        <v>3</v>
      </c>
    </row>
    <row r="472" spans="1:19" ht="11.25">
      <c r="A472" s="46" t="s">
        <v>30</v>
      </c>
      <c r="B472" s="7">
        <v>119</v>
      </c>
      <c r="C472" s="7">
        <v>131</v>
      </c>
      <c r="D472" s="8">
        <v>107</v>
      </c>
      <c r="G472" s="12">
        <v>119</v>
      </c>
      <c r="J472" s="12">
        <v>107</v>
      </c>
      <c r="L472" s="12">
        <v>131</v>
      </c>
      <c r="S472" s="8">
        <v>119</v>
      </c>
    </row>
    <row r="473" spans="1:19" ht="11.25">
      <c r="A473" s="45"/>
      <c r="B473" s="3"/>
      <c r="C473" s="3"/>
      <c r="D473" s="4"/>
      <c r="E473" s="2"/>
      <c r="F473" s="2"/>
      <c r="G473" s="2"/>
      <c r="H473" s="2"/>
      <c r="I473" s="3"/>
      <c r="J473" s="2"/>
      <c r="K473" s="2"/>
      <c r="L473" s="2"/>
      <c r="M473" s="2"/>
      <c r="N473" s="2"/>
      <c r="O473" s="4"/>
      <c r="P473" s="2"/>
      <c r="Q473" s="2"/>
      <c r="R473" s="2"/>
      <c r="S473" s="4"/>
    </row>
    <row r="475" ht="11.25">
      <c r="A475" s="44" t="s">
        <v>70</v>
      </c>
    </row>
    <row r="476" ht="11.25">
      <c r="A476" s="44" t="s">
        <v>44</v>
      </c>
    </row>
    <row r="477" spans="1:17" ht="11.25">
      <c r="A477" s="46" t="s">
        <v>26</v>
      </c>
      <c r="B477" s="7">
        <v>2</v>
      </c>
      <c r="C477" s="7">
        <v>1</v>
      </c>
      <c r="D477" s="8">
        <v>1</v>
      </c>
      <c r="G477" s="12">
        <v>2</v>
      </c>
      <c r="I477" s="7">
        <v>2</v>
      </c>
      <c r="P477" s="12">
        <v>1</v>
      </c>
      <c r="Q477" s="12">
        <v>1</v>
      </c>
    </row>
    <row r="478" spans="1:7" ht="11.25">
      <c r="A478" s="47" t="s">
        <v>28</v>
      </c>
      <c r="B478" s="19">
        <f>B477/B$9</f>
        <v>0.010471204188481676</v>
      </c>
      <c r="C478" s="19">
        <f>C477/C$9</f>
        <v>0.008547008547008548</v>
      </c>
      <c r="D478" s="20">
        <f>D477/D$9</f>
        <v>0.013513513513513514</v>
      </c>
      <c r="E478" s="19"/>
      <c r="F478" s="20"/>
      <c r="G478" s="20">
        <f>G477/G$9</f>
        <v>0.011363636363636364</v>
      </c>
    </row>
    <row r="479" spans="1:17" ht="11.25">
      <c r="A479" s="46" t="s">
        <v>29</v>
      </c>
      <c r="B479" s="7">
        <v>3.8</v>
      </c>
      <c r="C479" s="59">
        <v>3.6</v>
      </c>
      <c r="D479" s="58">
        <v>4</v>
      </c>
      <c r="G479" s="12">
        <v>3.8</v>
      </c>
      <c r="I479" s="7">
        <v>3.8</v>
      </c>
      <c r="P479" s="57">
        <v>4</v>
      </c>
      <c r="Q479" s="12">
        <v>3.8</v>
      </c>
    </row>
    <row r="480" spans="1:17" ht="11.25">
      <c r="A480" s="46" t="s">
        <v>30</v>
      </c>
      <c r="B480" s="7">
        <v>18</v>
      </c>
      <c r="C480" s="7">
        <v>33</v>
      </c>
      <c r="D480" s="8">
        <v>3</v>
      </c>
      <c r="G480" s="12">
        <v>18</v>
      </c>
      <c r="I480" s="7">
        <v>18</v>
      </c>
      <c r="P480" s="12">
        <v>3</v>
      </c>
      <c r="Q480" s="12">
        <v>33</v>
      </c>
    </row>
    <row r="481" spans="1:15" ht="11.25">
      <c r="A481" s="46" t="s">
        <v>39</v>
      </c>
      <c r="B481" s="60">
        <f>B466</f>
        <v>62</v>
      </c>
      <c r="C481" s="23">
        <f aca="true" t="shared" si="32" ref="C481:M481">C466</f>
        <v>39</v>
      </c>
      <c r="D481" s="21">
        <f t="shared" si="32"/>
        <v>23</v>
      </c>
      <c r="E481" s="22"/>
      <c r="F481" s="22">
        <f t="shared" si="32"/>
        <v>1</v>
      </c>
      <c r="G481" s="22">
        <f t="shared" si="32"/>
        <v>56</v>
      </c>
      <c r="H481" s="21">
        <f t="shared" si="32"/>
        <v>5</v>
      </c>
      <c r="I481" s="23">
        <f t="shared" si="32"/>
        <v>23</v>
      </c>
      <c r="J481" s="22">
        <f t="shared" si="32"/>
        <v>14</v>
      </c>
      <c r="K481" s="22">
        <f t="shared" si="32"/>
        <v>6</v>
      </c>
      <c r="L481" s="22">
        <f t="shared" si="32"/>
        <v>14</v>
      </c>
      <c r="M481" s="22">
        <f t="shared" si="32"/>
        <v>5</v>
      </c>
      <c r="N481" s="22"/>
      <c r="O481" s="21"/>
    </row>
    <row r="482" spans="1:8" ht="11.25">
      <c r="A482" s="46" t="s">
        <v>36</v>
      </c>
      <c r="B482" s="19">
        <f>B481/B$9</f>
        <v>0.32460732984293195</v>
      </c>
      <c r="C482" s="19">
        <f>C481/C$9</f>
        <v>0.3333333333333333</v>
      </c>
      <c r="D482" s="16">
        <f>D481/D$9</f>
        <v>0.3108108108108108</v>
      </c>
      <c r="F482" s="20">
        <f>F481/F$9</f>
        <v>0.5</v>
      </c>
      <c r="G482" s="20">
        <f>G481/G$9</f>
        <v>0.3181818181818182</v>
      </c>
      <c r="H482" s="20">
        <f>H481/H$9</f>
        <v>0.625</v>
      </c>
    </row>
    <row r="483" ht="11.25">
      <c r="A483" s="48" t="s">
        <v>45</v>
      </c>
    </row>
    <row r="484" spans="1:17" ht="11.25">
      <c r="A484" s="46" t="s">
        <v>26</v>
      </c>
      <c r="B484" s="7">
        <v>1</v>
      </c>
      <c r="C484" s="7">
        <v>1</v>
      </c>
      <c r="G484" s="12">
        <v>1</v>
      </c>
      <c r="L484" s="12">
        <v>1</v>
      </c>
      <c r="Q484" s="12">
        <v>1</v>
      </c>
    </row>
    <row r="485" spans="1:7" ht="11.25">
      <c r="A485" s="47" t="s">
        <v>28</v>
      </c>
      <c r="B485" s="61">
        <f>B484/B$9</f>
        <v>0.005235602094240838</v>
      </c>
      <c r="C485" s="20">
        <f>C484/C$9</f>
        <v>0.008547008547008548</v>
      </c>
      <c r="D485" s="20"/>
      <c r="E485" s="19"/>
      <c r="F485" s="20"/>
      <c r="G485" s="20">
        <f>G484/G$9</f>
        <v>0.005681818181818182</v>
      </c>
    </row>
    <row r="486" spans="1:19" ht="11.25">
      <c r="A486" s="46" t="s">
        <v>29</v>
      </c>
      <c r="B486" s="59">
        <v>2.6</v>
      </c>
      <c r="C486" s="59">
        <v>2.6</v>
      </c>
      <c r="D486" s="58"/>
      <c r="E486" s="57"/>
      <c r="F486" s="57"/>
      <c r="G486" s="57">
        <v>2.6</v>
      </c>
      <c r="H486" s="57"/>
      <c r="I486" s="59"/>
      <c r="J486" s="57"/>
      <c r="K486" s="57"/>
      <c r="L486" s="57">
        <v>2.6</v>
      </c>
      <c r="M486" s="57"/>
      <c r="N486" s="57"/>
      <c r="O486" s="58"/>
      <c r="P486" s="57"/>
      <c r="Q486" s="57">
        <v>2.6</v>
      </c>
      <c r="R486" s="57"/>
      <c r="S486" s="58"/>
    </row>
    <row r="487" spans="1:17" ht="11.25">
      <c r="A487" s="46" t="s">
        <v>30</v>
      </c>
      <c r="B487" s="7">
        <v>55</v>
      </c>
      <c r="C487" s="7">
        <v>55</v>
      </c>
      <c r="G487" s="12">
        <v>55</v>
      </c>
      <c r="L487" s="12">
        <v>55</v>
      </c>
      <c r="Q487" s="12">
        <v>55</v>
      </c>
    </row>
    <row r="489" ht="11.25">
      <c r="A489" s="44" t="s">
        <v>71</v>
      </c>
    </row>
    <row r="490" ht="11.25">
      <c r="A490" s="44" t="s">
        <v>44</v>
      </c>
    </row>
    <row r="491" spans="1:18" ht="11.25">
      <c r="A491" s="46" t="s">
        <v>26</v>
      </c>
      <c r="B491" s="7">
        <v>1</v>
      </c>
      <c r="C491" s="7">
        <v>1</v>
      </c>
      <c r="G491" s="12">
        <v>1</v>
      </c>
      <c r="I491" s="7">
        <v>1</v>
      </c>
      <c r="R491" s="12">
        <v>1</v>
      </c>
    </row>
    <row r="492" spans="1:16" ht="11.25">
      <c r="A492" s="47" t="s">
        <v>28</v>
      </c>
      <c r="B492" s="27">
        <f>B491/B$9</f>
        <v>0.005235602094240838</v>
      </c>
      <c r="C492" s="27">
        <f>C491/C$9</f>
        <v>0.008547008547008548</v>
      </c>
      <c r="G492" s="28">
        <f>G491/G$9</f>
        <v>0.005681818181818182</v>
      </c>
      <c r="O492" s="12"/>
      <c r="P492" s="7"/>
    </row>
    <row r="493" spans="1:18" ht="11.25">
      <c r="A493" s="46" t="s">
        <v>29</v>
      </c>
      <c r="B493" s="7">
        <v>2.8</v>
      </c>
      <c r="C493" s="7">
        <v>2.8</v>
      </c>
      <c r="G493" s="12">
        <v>2.8</v>
      </c>
      <c r="I493" s="7">
        <v>2.8</v>
      </c>
      <c r="R493" s="12">
        <v>2.8</v>
      </c>
    </row>
    <row r="494" spans="1:18" ht="11.25">
      <c r="A494" s="46" t="s">
        <v>30</v>
      </c>
      <c r="B494" s="7">
        <v>66</v>
      </c>
      <c r="C494" s="7">
        <v>66</v>
      </c>
      <c r="G494" s="12">
        <v>66</v>
      </c>
      <c r="I494" s="7">
        <v>66</v>
      </c>
      <c r="R494" s="12">
        <v>66</v>
      </c>
    </row>
    <row r="495" spans="1:13" ht="11.25">
      <c r="A495" s="46" t="s">
        <v>39</v>
      </c>
      <c r="B495" s="23">
        <f>B481</f>
        <v>62</v>
      </c>
      <c r="C495" s="23">
        <f aca="true" t="shared" si="33" ref="C495:M495">C481</f>
        <v>39</v>
      </c>
      <c r="D495" s="21">
        <f t="shared" si="33"/>
        <v>23</v>
      </c>
      <c r="E495" s="22"/>
      <c r="F495" s="22">
        <f t="shared" si="33"/>
        <v>1</v>
      </c>
      <c r="G495" s="22">
        <f t="shared" si="33"/>
        <v>56</v>
      </c>
      <c r="H495" s="22">
        <f t="shared" si="33"/>
        <v>5</v>
      </c>
      <c r="I495" s="23">
        <f t="shared" si="33"/>
        <v>23</v>
      </c>
      <c r="J495" s="22">
        <f t="shared" si="33"/>
        <v>14</v>
      </c>
      <c r="K495" s="22">
        <f t="shared" si="33"/>
        <v>6</v>
      </c>
      <c r="L495" s="22">
        <f t="shared" si="33"/>
        <v>14</v>
      </c>
      <c r="M495" s="22">
        <f t="shared" si="33"/>
        <v>5</v>
      </c>
    </row>
    <row r="496" spans="1:8" ht="11.25">
      <c r="A496" s="46" t="s">
        <v>36</v>
      </c>
      <c r="B496" s="19">
        <f>B495/B$9</f>
        <v>0.32460732984293195</v>
      </c>
      <c r="C496" s="19">
        <f>C495/C$9</f>
        <v>0.3333333333333333</v>
      </c>
      <c r="D496" s="16">
        <f>D495/D$9</f>
        <v>0.3108108108108108</v>
      </c>
      <c r="F496" s="20">
        <f>F495/F$9</f>
        <v>0.5</v>
      </c>
      <c r="G496" s="20">
        <f>G495/G$9</f>
        <v>0.3181818181818182</v>
      </c>
      <c r="H496" s="20">
        <f>H495/H$9</f>
        <v>0.625</v>
      </c>
    </row>
    <row r="497" spans="1:19" ht="11.25">
      <c r="A497" s="56"/>
      <c r="B497" s="64"/>
      <c r="C497" s="64"/>
      <c r="D497" s="65"/>
      <c r="E497" s="2"/>
      <c r="F497" s="66"/>
      <c r="G497" s="66"/>
      <c r="H497" s="66"/>
      <c r="I497" s="3"/>
      <c r="J497" s="2"/>
      <c r="K497" s="2"/>
      <c r="L497" s="2"/>
      <c r="M497" s="2"/>
      <c r="N497" s="2"/>
      <c r="O497" s="4"/>
      <c r="P497" s="2"/>
      <c r="Q497" s="2"/>
      <c r="R497" s="2"/>
      <c r="S497" s="4"/>
    </row>
    <row r="498" spans="1:8" ht="11.25">
      <c r="A498" s="46"/>
      <c r="B498" s="19"/>
      <c r="C498" s="19"/>
      <c r="D498" s="16"/>
      <c r="F498" s="20"/>
      <c r="G498" s="20"/>
      <c r="H498" s="20"/>
    </row>
    <row r="499" ht="11.25">
      <c r="A499" s="44" t="s">
        <v>72</v>
      </c>
    </row>
    <row r="500" ht="11.25">
      <c r="A500" s="44" t="s">
        <v>44</v>
      </c>
    </row>
    <row r="501" spans="1:18" ht="11.25">
      <c r="A501" s="46" t="s">
        <v>26</v>
      </c>
      <c r="B501" s="7">
        <v>1</v>
      </c>
      <c r="C501" s="7">
        <v>1</v>
      </c>
      <c r="G501" s="12">
        <v>1</v>
      </c>
      <c r="I501" s="7">
        <v>1</v>
      </c>
      <c r="Q501" s="12">
        <v>1</v>
      </c>
      <c r="R501" s="12">
        <v>0</v>
      </c>
    </row>
    <row r="502" spans="1:16" ht="11.25">
      <c r="A502" s="47" t="s">
        <v>28</v>
      </c>
      <c r="B502" s="27">
        <f>B501/B$9</f>
        <v>0.005235602094240838</v>
      </c>
      <c r="C502" s="27">
        <f>C501/C$9</f>
        <v>0.008547008547008548</v>
      </c>
      <c r="G502" s="28">
        <f>G501/G$9</f>
        <v>0.005681818181818182</v>
      </c>
      <c r="O502" s="12"/>
      <c r="P502" s="7"/>
    </row>
    <row r="503" spans="1:18" ht="11.25">
      <c r="A503" s="46" t="s">
        <v>29</v>
      </c>
      <c r="B503" s="7">
        <v>1.9</v>
      </c>
      <c r="C503" s="7">
        <v>1.9</v>
      </c>
      <c r="G503" s="12">
        <v>1.9</v>
      </c>
      <c r="I503" s="7">
        <v>1.9</v>
      </c>
      <c r="Q503" s="12">
        <v>1.9</v>
      </c>
      <c r="R503" s="12">
        <v>0</v>
      </c>
    </row>
    <row r="504" spans="1:18" ht="11.25">
      <c r="A504" s="46" t="s">
        <v>30</v>
      </c>
      <c r="B504" s="7">
        <v>39</v>
      </c>
      <c r="C504" s="7">
        <v>39</v>
      </c>
      <c r="G504" s="12">
        <v>39</v>
      </c>
      <c r="I504" s="7">
        <v>39</v>
      </c>
      <c r="Q504" s="12">
        <v>39</v>
      </c>
      <c r="R504" s="12">
        <v>0</v>
      </c>
    </row>
    <row r="505" spans="1:13" ht="11.25">
      <c r="A505" s="46" t="s">
        <v>39</v>
      </c>
      <c r="B505" s="23">
        <f>B495</f>
        <v>62</v>
      </c>
      <c r="C505" s="23">
        <f aca="true" t="shared" si="34" ref="C505:M505">C495</f>
        <v>39</v>
      </c>
      <c r="D505" s="21">
        <f t="shared" si="34"/>
        <v>23</v>
      </c>
      <c r="F505" s="22">
        <f t="shared" si="34"/>
        <v>1</v>
      </c>
      <c r="G505" s="22">
        <f t="shared" si="34"/>
        <v>56</v>
      </c>
      <c r="H505" s="22">
        <f t="shared" si="34"/>
        <v>5</v>
      </c>
      <c r="I505" s="23">
        <f t="shared" si="34"/>
        <v>23</v>
      </c>
      <c r="J505" s="22">
        <f t="shared" si="34"/>
        <v>14</v>
      </c>
      <c r="K505" s="22">
        <f t="shared" si="34"/>
        <v>6</v>
      </c>
      <c r="L505" s="22">
        <f t="shared" si="34"/>
        <v>14</v>
      </c>
      <c r="M505" s="22">
        <f t="shared" si="34"/>
        <v>5</v>
      </c>
    </row>
    <row r="506" spans="1:8" ht="11.25">
      <c r="A506" s="46" t="s">
        <v>36</v>
      </c>
      <c r="B506" s="19">
        <f>B505/B$9</f>
        <v>0.32460732984293195</v>
      </c>
      <c r="C506" s="19">
        <f>C505/C$9</f>
        <v>0.3333333333333333</v>
      </c>
      <c r="D506" s="16">
        <f>D505/D$9</f>
        <v>0.3108108108108108</v>
      </c>
      <c r="F506" s="20">
        <f>F505/F$9</f>
        <v>0.5</v>
      </c>
      <c r="G506" s="20">
        <f>G505/G$9</f>
        <v>0.3181818181818182</v>
      </c>
      <c r="H506" s="20">
        <f>H505/H$9</f>
        <v>0.625</v>
      </c>
    </row>
    <row r="508" spans="1:9" ht="11.25">
      <c r="A508" s="62" t="s">
        <v>73</v>
      </c>
      <c r="B508" s="63"/>
      <c r="H508" s="8"/>
      <c r="I508" s="12"/>
    </row>
    <row r="509" ht="11.25">
      <c r="A509" s="44" t="s">
        <v>44</v>
      </c>
    </row>
    <row r="510" spans="1:17" ht="11.25">
      <c r="A510" s="46" t="s">
        <v>26</v>
      </c>
      <c r="B510" s="7">
        <v>2</v>
      </c>
      <c r="C510" s="7">
        <v>1</v>
      </c>
      <c r="D510" s="8">
        <v>1</v>
      </c>
      <c r="E510" s="12">
        <v>1</v>
      </c>
      <c r="G510" s="12">
        <v>1</v>
      </c>
      <c r="I510" s="7">
        <v>2</v>
      </c>
      <c r="P510" s="12">
        <v>1</v>
      </c>
      <c r="Q510" s="12">
        <v>1</v>
      </c>
    </row>
    <row r="511" spans="1:16" ht="11.25">
      <c r="A511" s="47" t="s">
        <v>28</v>
      </c>
      <c r="B511" s="27">
        <f>B510/B$9</f>
        <v>0.010471204188481676</v>
      </c>
      <c r="C511" s="27">
        <f>C510/C$9</f>
        <v>0.008547008547008548</v>
      </c>
      <c r="G511" s="28">
        <f>G510/G$9</f>
        <v>0.005681818181818182</v>
      </c>
      <c r="O511" s="12"/>
      <c r="P511" s="7"/>
    </row>
    <row r="512" spans="1:17" ht="11.25">
      <c r="A512" s="46" t="s">
        <v>29</v>
      </c>
      <c r="B512" s="7">
        <v>1.7</v>
      </c>
      <c r="C512" s="7">
        <v>1.7</v>
      </c>
      <c r="D512" s="8">
        <v>1.7</v>
      </c>
      <c r="E512" s="12">
        <v>1.7</v>
      </c>
      <c r="G512" s="12">
        <v>1.7</v>
      </c>
      <c r="I512" s="7">
        <v>1.7</v>
      </c>
      <c r="P512" s="12">
        <v>1.7</v>
      </c>
      <c r="Q512" s="12">
        <v>1.7</v>
      </c>
    </row>
    <row r="513" spans="1:17" ht="11.25">
      <c r="A513" s="46" t="s">
        <v>30</v>
      </c>
      <c r="B513" s="7">
        <v>32</v>
      </c>
      <c r="C513" s="7">
        <v>41</v>
      </c>
      <c r="D513" s="8">
        <v>22</v>
      </c>
      <c r="E513" s="12">
        <v>41</v>
      </c>
      <c r="G513" s="12">
        <v>22</v>
      </c>
      <c r="I513" s="7">
        <v>32</v>
      </c>
      <c r="P513" s="12">
        <v>22</v>
      </c>
      <c r="Q513" s="12">
        <v>41</v>
      </c>
    </row>
    <row r="514" spans="1:9" ht="11.25">
      <c r="A514" s="46" t="s">
        <v>35</v>
      </c>
      <c r="B514" s="7">
        <v>1</v>
      </c>
      <c r="C514" s="7">
        <v>1</v>
      </c>
      <c r="G514" s="12">
        <v>1</v>
      </c>
      <c r="I514" s="7">
        <v>1</v>
      </c>
    </row>
    <row r="515" spans="1:18" ht="11.25">
      <c r="A515" s="46" t="s">
        <v>39</v>
      </c>
      <c r="B515" s="23">
        <f>SUM(B514,B505)</f>
        <v>63</v>
      </c>
      <c r="C515" s="23">
        <f aca="true" t="shared" si="35" ref="C515:H515">SUM(C514,C505)</f>
        <v>40</v>
      </c>
      <c r="D515" s="21">
        <f t="shared" si="35"/>
        <v>23</v>
      </c>
      <c r="E515" s="22"/>
      <c r="F515" s="22">
        <f t="shared" si="35"/>
        <v>1</v>
      </c>
      <c r="G515" s="22">
        <f t="shared" si="35"/>
        <v>57</v>
      </c>
      <c r="H515" s="22">
        <f t="shared" si="35"/>
        <v>5</v>
      </c>
      <c r="I515" s="23">
        <f>SUM(I514,I505)</f>
        <v>24</v>
      </c>
      <c r="J515" s="22">
        <f>SUM(J514,J505)</f>
        <v>14</v>
      </c>
      <c r="K515" s="22">
        <f>SUM(K514,K505)</f>
        <v>6</v>
      </c>
      <c r="L515" s="22">
        <f>SUM(L514,L505)</f>
        <v>14</v>
      </c>
      <c r="M515" s="22">
        <f>SUM(M514,M505)</f>
        <v>5</v>
      </c>
      <c r="N515" s="22"/>
      <c r="O515" s="22"/>
      <c r="P515" s="23"/>
      <c r="Q515" s="22"/>
      <c r="R515" s="22"/>
    </row>
    <row r="516" spans="1:8" ht="11.25">
      <c r="A516" s="46" t="s">
        <v>36</v>
      </c>
      <c r="B516" s="19">
        <f>B515/B$9</f>
        <v>0.3298429319371728</v>
      </c>
      <c r="C516" s="19">
        <f aca="true" t="shared" si="36" ref="C516:H516">C515/C$9</f>
        <v>0.3418803418803419</v>
      </c>
      <c r="D516" s="16">
        <f t="shared" si="36"/>
        <v>0.3108108108108108</v>
      </c>
      <c r="E516" s="20"/>
      <c r="F516" s="20">
        <f t="shared" si="36"/>
        <v>0.5</v>
      </c>
      <c r="G516" s="20">
        <f t="shared" si="36"/>
        <v>0.32386363636363635</v>
      </c>
      <c r="H516" s="20">
        <f t="shared" si="36"/>
        <v>0.625</v>
      </c>
    </row>
    <row r="517" ht="11.25">
      <c r="A517" s="46"/>
    </row>
    <row r="518" spans="1:9" ht="11.25">
      <c r="A518" s="62" t="s">
        <v>74</v>
      </c>
      <c r="B518" s="63"/>
      <c r="H518" s="8"/>
      <c r="I518" s="12"/>
    </row>
    <row r="519" ht="11.25">
      <c r="A519" s="44" t="s">
        <v>44</v>
      </c>
    </row>
    <row r="520" spans="1:17" ht="11.25">
      <c r="A520" s="46" t="s">
        <v>26</v>
      </c>
      <c r="B520" s="7">
        <v>1</v>
      </c>
      <c r="D520" s="8">
        <v>1</v>
      </c>
      <c r="G520" s="12">
        <v>1</v>
      </c>
      <c r="I520" s="7">
        <v>1</v>
      </c>
      <c r="Q520" s="12">
        <v>1</v>
      </c>
    </row>
    <row r="521" spans="1:16" ht="11.25">
      <c r="A521" s="47" t="s">
        <v>28</v>
      </c>
      <c r="B521" s="27">
        <f>B520/B$9</f>
        <v>0.005235602094240838</v>
      </c>
      <c r="C521" s="27"/>
      <c r="D521" s="31">
        <f>D520/D$9</f>
        <v>0.013513513513513514</v>
      </c>
      <c r="G521" s="28">
        <f>G520/G$9</f>
        <v>0.005681818181818182</v>
      </c>
      <c r="O521" s="12"/>
      <c r="P521" s="7"/>
    </row>
    <row r="522" spans="1:17" ht="11.25">
      <c r="A522" s="46" t="s">
        <v>29</v>
      </c>
      <c r="B522" s="7">
        <v>2.4</v>
      </c>
      <c r="D522" s="8">
        <v>2.4</v>
      </c>
      <c r="G522" s="12">
        <v>2.4</v>
      </c>
      <c r="I522" s="7">
        <v>2.4</v>
      </c>
      <c r="Q522" s="12">
        <v>2.4</v>
      </c>
    </row>
    <row r="523" spans="1:17" ht="11.25">
      <c r="A523" s="46" t="s">
        <v>30</v>
      </c>
      <c r="B523" s="7">
        <v>35</v>
      </c>
      <c r="D523" s="8">
        <v>35</v>
      </c>
      <c r="G523" s="12">
        <v>35</v>
      </c>
      <c r="I523" s="7">
        <v>35</v>
      </c>
      <c r="Q523" s="12">
        <v>35</v>
      </c>
    </row>
    <row r="524" spans="1:13" ht="11.25">
      <c r="A524" s="46" t="s">
        <v>39</v>
      </c>
      <c r="B524" s="23">
        <f>B515</f>
        <v>63</v>
      </c>
      <c r="C524" s="23">
        <f aca="true" t="shared" si="37" ref="C524:M524">C515</f>
        <v>40</v>
      </c>
      <c r="D524" s="21">
        <f t="shared" si="37"/>
        <v>23</v>
      </c>
      <c r="E524" s="22"/>
      <c r="F524" s="22">
        <f t="shared" si="37"/>
        <v>1</v>
      </c>
      <c r="G524" s="22">
        <f t="shared" si="37"/>
        <v>57</v>
      </c>
      <c r="H524" s="22">
        <f t="shared" si="37"/>
        <v>5</v>
      </c>
      <c r="I524" s="23">
        <f t="shared" si="37"/>
        <v>24</v>
      </c>
      <c r="J524" s="22">
        <f t="shared" si="37"/>
        <v>14</v>
      </c>
      <c r="K524" s="22">
        <f t="shared" si="37"/>
        <v>6</v>
      </c>
      <c r="L524" s="22">
        <f t="shared" si="37"/>
        <v>14</v>
      </c>
      <c r="M524" s="22">
        <f t="shared" si="37"/>
        <v>5</v>
      </c>
    </row>
    <row r="525" spans="1:8" ht="11.25">
      <c r="A525" s="46" t="s">
        <v>36</v>
      </c>
      <c r="B525" s="19">
        <f>B524/B$9</f>
        <v>0.3298429319371728</v>
      </c>
      <c r="C525" s="19">
        <f>C524/C$9</f>
        <v>0.3418803418803419</v>
      </c>
      <c r="D525" s="16">
        <f>D524/D$9</f>
        <v>0.3108108108108108</v>
      </c>
      <c r="E525" s="20"/>
      <c r="F525" s="20">
        <f>F524/F$9</f>
        <v>0.5</v>
      </c>
      <c r="G525" s="20">
        <f>G524/G$9</f>
        <v>0.32386363636363635</v>
      </c>
      <c r="H525" s="20">
        <f>H524/H$9</f>
        <v>0.625</v>
      </c>
    </row>
    <row r="527" spans="1:9" ht="11.25">
      <c r="A527" s="62" t="s">
        <v>75</v>
      </c>
      <c r="B527" s="63"/>
      <c r="H527" s="8"/>
      <c r="I527" s="12"/>
    </row>
    <row r="528" ht="11.25">
      <c r="A528" s="44" t="s">
        <v>44</v>
      </c>
    </row>
    <row r="529" spans="1:17" ht="11.25">
      <c r="A529" s="46" t="s">
        <v>26</v>
      </c>
      <c r="B529" s="7">
        <v>1</v>
      </c>
      <c r="D529" s="8">
        <v>1</v>
      </c>
      <c r="G529" s="12">
        <v>1</v>
      </c>
      <c r="I529" s="7">
        <v>1</v>
      </c>
      <c r="Q529" s="12">
        <v>1</v>
      </c>
    </row>
    <row r="530" spans="1:16" ht="11.25">
      <c r="A530" s="47" t="s">
        <v>28</v>
      </c>
      <c r="B530" s="27">
        <f>B529/B$9</f>
        <v>0.005235602094240838</v>
      </c>
      <c r="C530" s="27">
        <f>C529/C$9</f>
        <v>0</v>
      </c>
      <c r="D530" s="31">
        <f>D529/D$9</f>
        <v>0.013513513513513514</v>
      </c>
      <c r="G530" s="28">
        <f>G529/G$9</f>
        <v>0.005681818181818182</v>
      </c>
      <c r="O530" s="12"/>
      <c r="P530" s="7"/>
    </row>
    <row r="531" spans="1:17" ht="11.25">
      <c r="A531" s="46" t="s">
        <v>29</v>
      </c>
      <c r="B531" s="7">
        <v>2.8</v>
      </c>
      <c r="D531" s="8">
        <v>2.8</v>
      </c>
      <c r="G531" s="12">
        <v>2.8</v>
      </c>
      <c r="I531" s="7">
        <v>2.8</v>
      </c>
      <c r="Q531" s="12">
        <v>2.8</v>
      </c>
    </row>
    <row r="532" spans="1:17" ht="11.25">
      <c r="A532" s="46" t="s">
        <v>30</v>
      </c>
      <c r="B532" s="7">
        <v>47</v>
      </c>
      <c r="D532" s="8">
        <v>47</v>
      </c>
      <c r="G532" s="12">
        <v>47</v>
      </c>
      <c r="I532" s="7">
        <v>47</v>
      </c>
      <c r="Q532" s="12">
        <v>47</v>
      </c>
    </row>
    <row r="533" spans="1:13" ht="11.25">
      <c r="A533" s="46" t="s">
        <v>39</v>
      </c>
      <c r="B533" s="23">
        <f>B524</f>
        <v>63</v>
      </c>
      <c r="C533" s="23">
        <f>C524</f>
        <v>40</v>
      </c>
      <c r="D533" s="21">
        <f>D524</f>
        <v>23</v>
      </c>
      <c r="E533" s="22"/>
      <c r="F533" s="22">
        <f aca="true" t="shared" si="38" ref="F533:M533">F524</f>
        <v>1</v>
      </c>
      <c r="G533" s="22">
        <f t="shared" si="38"/>
        <v>57</v>
      </c>
      <c r="H533" s="22">
        <f t="shared" si="38"/>
        <v>5</v>
      </c>
      <c r="I533" s="23">
        <f t="shared" si="38"/>
        <v>24</v>
      </c>
      <c r="J533" s="22">
        <f t="shared" si="38"/>
        <v>14</v>
      </c>
      <c r="K533" s="22">
        <f t="shared" si="38"/>
        <v>6</v>
      </c>
      <c r="L533" s="22">
        <f t="shared" si="38"/>
        <v>14</v>
      </c>
      <c r="M533" s="22">
        <f t="shared" si="38"/>
        <v>5</v>
      </c>
    </row>
    <row r="534" spans="1:8" ht="11.25">
      <c r="A534" s="46" t="s">
        <v>36</v>
      </c>
      <c r="B534" s="19">
        <f>B533/B$9</f>
        <v>0.3298429319371728</v>
      </c>
      <c r="C534" s="19">
        <f>C533/C$9</f>
        <v>0.3418803418803419</v>
      </c>
      <c r="D534" s="16">
        <f>D533/D$9</f>
        <v>0.3108108108108108</v>
      </c>
      <c r="E534" s="20"/>
      <c r="F534" s="20">
        <f>F533/F$9</f>
        <v>0.5</v>
      </c>
      <c r="G534" s="20">
        <f>G533/G$9</f>
        <v>0.32386363636363635</v>
      </c>
      <c r="H534" s="20">
        <f>H533/H$9</f>
        <v>0.625</v>
      </c>
    </row>
    <row r="536" spans="1:9" ht="11.25">
      <c r="A536" s="62" t="s">
        <v>76</v>
      </c>
      <c r="B536" s="63"/>
      <c r="H536" s="8"/>
      <c r="I536" s="12"/>
    </row>
    <row r="537" ht="11.25">
      <c r="A537" s="44" t="s">
        <v>44</v>
      </c>
    </row>
    <row r="538" spans="1:18" ht="11.25">
      <c r="A538" s="46" t="s">
        <v>26</v>
      </c>
      <c r="B538" s="7">
        <v>1</v>
      </c>
      <c r="D538" s="8">
        <v>1</v>
      </c>
      <c r="G538" s="12">
        <v>1</v>
      </c>
      <c r="I538" s="7">
        <v>1</v>
      </c>
      <c r="R538" s="12">
        <v>1</v>
      </c>
    </row>
    <row r="539" spans="1:16" ht="11.25">
      <c r="A539" s="47" t="s">
        <v>28</v>
      </c>
      <c r="B539" s="27">
        <f>B538/B$9</f>
        <v>0.005235602094240838</v>
      </c>
      <c r="C539" s="27"/>
      <c r="D539" s="31">
        <f>D538/D$9</f>
        <v>0.013513513513513514</v>
      </c>
      <c r="G539" s="28">
        <f>G538/G$9</f>
        <v>0.005681818181818182</v>
      </c>
      <c r="O539" s="12"/>
      <c r="P539" s="7"/>
    </row>
    <row r="540" spans="1:18" ht="11.25">
      <c r="A540" s="46" t="s">
        <v>29</v>
      </c>
      <c r="B540" s="7">
        <v>3.1</v>
      </c>
      <c r="D540" s="8">
        <v>3.1</v>
      </c>
      <c r="G540" s="12">
        <v>3.1</v>
      </c>
      <c r="I540" s="7">
        <v>3.1</v>
      </c>
      <c r="R540" s="12">
        <v>3.1</v>
      </c>
    </row>
    <row r="541" spans="1:18" ht="11.25">
      <c r="A541" s="46" t="s">
        <v>30</v>
      </c>
      <c r="B541" s="7">
        <v>62</v>
      </c>
      <c r="D541" s="8">
        <v>62</v>
      </c>
      <c r="G541" s="12">
        <v>62</v>
      </c>
      <c r="I541" s="7">
        <v>62</v>
      </c>
      <c r="R541" s="12">
        <v>62</v>
      </c>
    </row>
    <row r="542" spans="1:9" ht="11.25">
      <c r="A542" s="46" t="s">
        <v>35</v>
      </c>
      <c r="B542" s="7">
        <v>1</v>
      </c>
      <c r="D542" s="8">
        <v>1</v>
      </c>
      <c r="G542" s="12">
        <v>1</v>
      </c>
      <c r="I542" s="7">
        <v>1</v>
      </c>
    </row>
    <row r="543" spans="1:18" ht="11.25">
      <c r="A543" s="46" t="s">
        <v>39</v>
      </c>
      <c r="B543" s="23">
        <f>SUM(B542,B533)</f>
        <v>64</v>
      </c>
      <c r="C543" s="23">
        <f aca="true" t="shared" si="39" ref="C543:H543">SUM(C542,C533)</f>
        <v>40</v>
      </c>
      <c r="D543" s="21">
        <f t="shared" si="39"/>
        <v>24</v>
      </c>
      <c r="E543" s="22"/>
      <c r="F543" s="22">
        <f t="shared" si="39"/>
        <v>1</v>
      </c>
      <c r="G543" s="22">
        <f t="shared" si="39"/>
        <v>58</v>
      </c>
      <c r="H543" s="22">
        <f t="shared" si="39"/>
        <v>5</v>
      </c>
      <c r="I543" s="23">
        <f>SUM(I542,I533)</f>
        <v>25</v>
      </c>
      <c r="J543" s="22">
        <f>SUM(J542,J533)</f>
        <v>14</v>
      </c>
      <c r="K543" s="22">
        <f>SUM(K542,K533)</f>
        <v>6</v>
      </c>
      <c r="L543" s="22">
        <f>SUM(L542,L533)</f>
        <v>14</v>
      </c>
      <c r="M543" s="22">
        <f>SUM(M542,M533)</f>
        <v>5</v>
      </c>
      <c r="N543" s="22"/>
      <c r="O543" s="22"/>
      <c r="P543" s="23"/>
      <c r="Q543" s="22"/>
      <c r="R543" s="22"/>
    </row>
    <row r="544" spans="1:8" ht="11.25">
      <c r="A544" s="46" t="s">
        <v>36</v>
      </c>
      <c r="B544" s="19">
        <f>B543/B$9</f>
        <v>0.33507853403141363</v>
      </c>
      <c r="C544" s="19">
        <f>C543/C$9</f>
        <v>0.3418803418803419</v>
      </c>
      <c r="D544" s="16">
        <f>D543/D$9</f>
        <v>0.32432432432432434</v>
      </c>
      <c r="E544" s="20"/>
      <c r="F544" s="20">
        <f>F543/F$9</f>
        <v>0.5</v>
      </c>
      <c r="G544" s="20">
        <f>G543/G$9</f>
        <v>0.32954545454545453</v>
      </c>
      <c r="H544" s="20">
        <f>H543/H$9</f>
        <v>0.625</v>
      </c>
    </row>
    <row r="545" spans="1:19" ht="11.25">
      <c r="A545" s="45"/>
      <c r="B545" s="3"/>
      <c r="C545" s="3"/>
      <c r="D545" s="4"/>
      <c r="E545" s="2"/>
      <c r="F545" s="2"/>
      <c r="G545" s="2"/>
      <c r="H545" s="2"/>
      <c r="I545" s="3"/>
      <c r="J545" s="2"/>
      <c r="K545" s="2"/>
      <c r="L545" s="2"/>
      <c r="M545" s="2"/>
      <c r="N545" s="2"/>
      <c r="O545" s="4"/>
      <c r="P545" s="2"/>
      <c r="Q545" s="2"/>
      <c r="R545" s="2"/>
      <c r="S545" s="4"/>
    </row>
  </sheetData>
  <sheetProtection/>
  <mergeCells count="7">
    <mergeCell ref="A3:S3"/>
    <mergeCell ref="A1:S1"/>
    <mergeCell ref="A2:S2"/>
    <mergeCell ref="C5:D5"/>
    <mergeCell ref="I5:O5"/>
    <mergeCell ref="P5:S5"/>
    <mergeCell ref="E5:H5"/>
  </mergeCells>
  <printOptions horizontalCentered="1"/>
  <pageMargins left="0.25" right="0" top="1" bottom="0.75" header="0.5" footer="0.5"/>
  <pageSetup horizontalDpi="300" verticalDpi="300" orientation="landscape" pageOrder="overThenDown" scale="83" r:id="rId1"/>
  <headerFooter alignWithMargins="0">
    <oddFooter>&amp;L&amp;9Institutional Research&amp;R&amp;9e:\Flow\&amp;F
&amp;T    &amp;D</oddFooter>
  </headerFooter>
  <rowBreaks count="8" manualBreakCount="8">
    <brk id="49" max="19" man="1"/>
    <brk id="95" max="19" man="1"/>
    <brk id="139" max="19" man="1"/>
    <brk id="185" max="19" man="1"/>
    <brk id="227" max="19" man="1"/>
    <brk id="269" max="19" man="1"/>
    <brk id="313" max="19" man="1"/>
    <brk id="35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2003-11-21T16:44:23Z</cp:lastPrinted>
  <dcterms:created xsi:type="dcterms:W3CDTF">1997-03-11T18:53:11Z</dcterms:created>
  <dcterms:modified xsi:type="dcterms:W3CDTF">2009-03-12T14:51:51Z</dcterms:modified>
  <cp:category/>
  <cp:version/>
  <cp:contentType/>
  <cp:contentStatus/>
</cp:coreProperties>
</file>