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R:\HR\Benefits\Open Enrollment\2025\Rates\"/>
    </mc:Choice>
  </mc:AlternateContent>
  <xr:revisionPtr revIDLastSave="0" documentId="13_ncr:1_{45D7CC7E-E6D5-49D5-8EEC-9DA2554F7B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GSU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  <c r="D21" i="1"/>
  <c r="C22" i="1"/>
  <c r="D22" i="1"/>
  <c r="C23" i="1"/>
  <c r="D23" i="1"/>
  <c r="C24" i="1"/>
  <c r="D24" i="1"/>
  <c r="B22" i="1"/>
  <c r="B23" i="1"/>
  <c r="B21" i="1"/>
  <c r="P24" i="1"/>
  <c r="P23" i="1"/>
  <c r="P22" i="1"/>
  <c r="P21" i="1"/>
  <c r="P16" i="1"/>
  <c r="P15" i="1"/>
  <c r="P14" i="1"/>
  <c r="P13" i="1"/>
  <c r="L13" i="1"/>
  <c r="M13" i="1"/>
  <c r="L14" i="1"/>
  <c r="M14" i="1"/>
  <c r="L15" i="1"/>
  <c r="M15" i="1"/>
  <c r="L16" i="1"/>
  <c r="M16" i="1"/>
  <c r="K14" i="1"/>
  <c r="K15" i="1"/>
  <c r="K16" i="1"/>
  <c r="K13" i="1"/>
  <c r="E14" i="1"/>
  <c r="F14" i="1"/>
  <c r="G14" i="1"/>
  <c r="E15" i="1"/>
  <c r="F15" i="1"/>
  <c r="G15" i="1"/>
  <c r="E16" i="1"/>
  <c r="F16" i="1"/>
  <c r="G16" i="1"/>
  <c r="F13" i="1"/>
  <c r="G13" i="1"/>
  <c r="E13" i="1"/>
  <c r="C13" i="1"/>
  <c r="D13" i="1"/>
  <c r="C14" i="1"/>
  <c r="D14" i="1"/>
  <c r="C15" i="1"/>
  <c r="D15" i="1"/>
  <c r="C16" i="1"/>
  <c r="D16" i="1"/>
  <c r="B15" i="1"/>
  <c r="B16" i="1"/>
  <c r="B13" i="1"/>
  <c r="F22" i="1" l="1"/>
  <c r="F23" i="1"/>
  <c r="F24" i="1"/>
  <c r="F21" i="1"/>
  <c r="E24" i="1"/>
  <c r="E22" i="1"/>
  <c r="E23" i="1"/>
  <c r="E21" i="1"/>
  <c r="K22" i="1"/>
  <c r="L22" i="1"/>
  <c r="K23" i="1"/>
  <c r="L23" i="1"/>
  <c r="K24" i="1"/>
  <c r="L24" i="1"/>
  <c r="L21" i="1"/>
  <c r="K21" i="1"/>
  <c r="J24" i="1"/>
  <c r="J23" i="1"/>
  <c r="J22" i="1"/>
  <c r="J21" i="1"/>
  <c r="J16" i="1"/>
  <c r="J15" i="1"/>
  <c r="J14" i="1"/>
  <c r="J13" i="1"/>
  <c r="M24" i="1" l="1"/>
  <c r="G24" i="1"/>
  <c r="G23" i="1"/>
  <c r="M23" i="1"/>
  <c r="G22" i="1"/>
  <c r="M22" i="1"/>
  <c r="M21" i="1"/>
  <c r="G21" i="1"/>
</calcChain>
</file>

<file path=xl/sharedStrings.xml><?xml version="1.0" encoding="utf-8"?>
<sst xmlns="http://schemas.openxmlformats.org/spreadsheetml/2006/main" count="63" uniqueCount="23">
  <si>
    <t>Coverage Level</t>
  </si>
  <si>
    <t>Monthly/12 Pays</t>
  </si>
  <si>
    <t>Employee Only</t>
  </si>
  <si>
    <t>Employee + Spouse</t>
  </si>
  <si>
    <t>Employee + Family</t>
  </si>
  <si>
    <t>Employee</t>
  </si>
  <si>
    <t>BGSU</t>
  </si>
  <si>
    <t xml:space="preserve">Employee + Child(ren) </t>
  </si>
  <si>
    <t>Monthly 9 months (September through December)***</t>
  </si>
  <si>
    <t>Monthly 9 months (January through May)**</t>
  </si>
  <si>
    <t>Biweekly 24 pays</t>
  </si>
  <si>
    <t>Single</t>
  </si>
  <si>
    <t>Employee + Child(ren)</t>
  </si>
  <si>
    <t>Annual Amount</t>
  </si>
  <si>
    <t>**  Contributions for January through May = 8/12 of the amount paid over 5 equal monthly payments for coverage January through August.</t>
  </si>
  <si>
    <t>BGSU Health Savings Account Contributions*</t>
  </si>
  <si>
    <t>*Please note that the Health Savings Account Contributions deposited with 1/2 in January and 1/2 in July, for those that have active coverage on the first of each of those months.  Employer contributions are not prorated.</t>
  </si>
  <si>
    <t xml:space="preserve">*** Contributions for September through December = 4/12 of the annual amount paid in 4 equal monthly payments for coverage September through December. </t>
  </si>
  <si>
    <t>Total</t>
  </si>
  <si>
    <t>Please note that some rates may be off by a small amount due to rounding factors with the enrollment system.</t>
  </si>
  <si>
    <t>2025 Medical Plan Contributions - Plan A</t>
  </si>
  <si>
    <t>2025 Medical Plan Contributions - Plan B</t>
  </si>
  <si>
    <t>Biweekly 18 Pays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</si>
</sst>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5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/>
    <xf numFmtId="44" fontId="0" fillId="0" borderId="0" xfId="1" applyFont="1" applyAlignment="1">
      <alignment horizontal="center"/>
    </xf>
    <xf numFmtId="0" fontId="0" fillId="0" borderId="0" xfId="0" applyFill="1" applyBorder="1" applyAlignment="1">
      <alignment wrapText="1"/>
    </xf>
    <xf numFmtId="6" fontId="0" fillId="0" borderId="0" xfId="1" applyNumberFormat="1" applyFont="1" applyBorder="1" applyAlignment="1">
      <alignment horizontal="center"/>
    </xf>
    <xf numFmtId="0" fontId="5" fillId="0" borderId="0" xfId="0" applyFont="1" applyFill="1" applyBorder="1" applyAlignment="1"/>
    <xf numFmtId="6" fontId="5" fillId="0" borderId="0" xfId="1" applyNumberFormat="1" applyFont="1" applyBorder="1" applyAlignment="1">
      <alignment horizontal="center"/>
    </xf>
    <xf numFmtId="44" fontId="5" fillId="0" borderId="0" xfId="1" applyFont="1" applyAlignment="1">
      <alignment horizontal="center"/>
    </xf>
    <xf numFmtId="0" fontId="5" fillId="0" borderId="0" xfId="0" applyFont="1"/>
    <xf numFmtId="0" fontId="5" fillId="0" borderId="0" xfId="0" applyFont="1" applyFill="1" applyBorder="1" applyAlignment="1">
      <alignment wrapText="1"/>
    </xf>
    <xf numFmtId="0" fontId="2" fillId="0" borderId="11" xfId="0" applyFont="1" applyFill="1" applyBorder="1" applyAlignment="1">
      <alignment wrapText="1"/>
    </xf>
    <xf numFmtId="44" fontId="0" fillId="0" borderId="12" xfId="1" applyFont="1" applyBorder="1" applyAlignment="1">
      <alignment horizontal="center"/>
    </xf>
    <xf numFmtId="0" fontId="0" fillId="0" borderId="2" xfId="0" applyFill="1" applyBorder="1" applyAlignment="1">
      <alignment wrapText="1"/>
    </xf>
    <xf numFmtId="6" fontId="0" fillId="0" borderId="3" xfId="1" applyNumberFormat="1" applyFont="1" applyBorder="1" applyAlignment="1">
      <alignment horizontal="center"/>
    </xf>
    <xf numFmtId="0" fontId="0" fillId="0" borderId="9" xfId="0" applyFill="1" applyBorder="1" applyAlignment="1">
      <alignment wrapText="1"/>
    </xf>
    <xf numFmtId="6" fontId="0" fillId="0" borderId="10" xfId="1" applyNumberFormat="1" applyFont="1" applyBorder="1" applyAlignment="1">
      <alignment horizontal="center"/>
    </xf>
    <xf numFmtId="44" fontId="0" fillId="0" borderId="2" xfId="1" applyFont="1" applyBorder="1" applyAlignment="1">
      <alignment horizontal="center" vertical="center"/>
    </xf>
    <xf numFmtId="44" fontId="0" fillId="0" borderId="9" xfId="1" applyFont="1" applyBorder="1" applyAlignment="1">
      <alignment horizontal="center" vertical="center"/>
    </xf>
    <xf numFmtId="44" fontId="0" fillId="0" borderId="0" xfId="0" applyNumberFormat="1"/>
    <xf numFmtId="44" fontId="0" fillId="0" borderId="1" xfId="1" applyFont="1" applyFill="1" applyBorder="1" applyAlignment="1">
      <alignment horizontal="center" vertical="center"/>
    </xf>
    <xf numFmtId="44" fontId="0" fillId="0" borderId="3" xfId="1" applyFont="1" applyFill="1" applyBorder="1" applyAlignment="1">
      <alignment horizontal="center" vertical="center"/>
    </xf>
    <xf numFmtId="44" fontId="0" fillId="0" borderId="16" xfId="1" applyFont="1" applyFill="1" applyBorder="1" applyAlignment="1">
      <alignment horizontal="center" vertical="center"/>
    </xf>
    <xf numFmtId="44" fontId="0" fillId="0" borderId="10" xfId="1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44" fontId="0" fillId="0" borderId="16" xfId="1" applyFont="1" applyBorder="1" applyAlignment="1">
      <alignment horizontal="center" vertical="center"/>
    </xf>
    <xf numFmtId="44" fontId="2" fillId="0" borderId="26" xfId="1" applyFont="1" applyBorder="1" applyAlignment="1">
      <alignment horizontal="center"/>
    </xf>
    <xf numFmtId="44" fontId="2" fillId="0" borderId="19" xfId="1" applyFont="1" applyBorder="1" applyAlignment="1">
      <alignment horizontal="center"/>
    </xf>
    <xf numFmtId="44" fontId="2" fillId="0" borderId="20" xfId="1" applyFont="1" applyBorder="1" applyAlignment="1">
      <alignment horizontal="center"/>
    </xf>
    <xf numFmtId="44" fontId="0" fillId="0" borderId="17" xfId="1" applyFont="1" applyFill="1" applyBorder="1" applyAlignment="1">
      <alignment horizontal="center" vertical="center"/>
    </xf>
    <xf numFmtId="44" fontId="0" fillId="0" borderId="5" xfId="1" applyFont="1" applyFill="1" applyBorder="1" applyAlignment="1">
      <alignment horizontal="center" vertical="center"/>
    </xf>
    <xf numFmtId="44" fontId="2" fillId="0" borderId="27" xfId="1" applyFont="1" applyBorder="1" applyAlignment="1">
      <alignment horizontal="center"/>
    </xf>
    <xf numFmtId="44" fontId="2" fillId="0" borderId="28" xfId="1" applyFont="1" applyBorder="1" applyAlignment="1">
      <alignment horizontal="center"/>
    </xf>
    <xf numFmtId="44" fontId="2" fillId="0" borderId="29" xfId="1" applyFont="1" applyBorder="1" applyAlignment="1">
      <alignment horizontal="center"/>
    </xf>
    <xf numFmtId="44" fontId="2" fillId="0" borderId="18" xfId="1" applyFont="1" applyBorder="1" applyAlignment="1">
      <alignment horizontal="center"/>
    </xf>
    <xf numFmtId="44" fontId="0" fillId="0" borderId="4" xfId="1" applyFont="1" applyBorder="1" applyAlignment="1">
      <alignment horizontal="center" vertical="center"/>
    </xf>
    <xf numFmtId="44" fontId="0" fillId="0" borderId="17" xfId="1" applyFont="1" applyBorder="1" applyAlignment="1">
      <alignment horizontal="center" vertical="center"/>
    </xf>
    <xf numFmtId="0" fontId="2" fillId="0" borderId="25" xfId="0" applyFont="1" applyBorder="1" applyAlignment="1">
      <alignment wrapText="1"/>
    </xf>
    <xf numFmtId="0" fontId="2" fillId="0" borderId="23" xfId="0" applyFont="1" applyBorder="1" applyAlignment="1">
      <alignment wrapText="1"/>
    </xf>
    <xf numFmtId="0" fontId="4" fillId="2" borderId="4" xfId="0" applyFont="1" applyFill="1" applyBorder="1" applyAlignment="1">
      <alignment wrapText="1"/>
    </xf>
    <xf numFmtId="44" fontId="4" fillId="2" borderId="5" xfId="1" applyFont="1" applyFill="1" applyBorder="1" applyAlignment="1">
      <alignment horizontal="center" wrapText="1"/>
    </xf>
    <xf numFmtId="44" fontId="0" fillId="0" borderId="5" xfId="1" applyFont="1" applyBorder="1" applyAlignment="1">
      <alignment horizontal="center" vertical="center"/>
    </xf>
    <xf numFmtId="44" fontId="0" fillId="0" borderId="3" xfId="1" applyFont="1" applyBorder="1" applyAlignment="1">
      <alignment horizontal="center" vertical="center"/>
    </xf>
    <xf numFmtId="44" fontId="0" fillId="0" borderId="10" xfId="1" applyFont="1" applyBorder="1" applyAlignment="1">
      <alignment horizontal="center" vertical="center"/>
    </xf>
    <xf numFmtId="44" fontId="0" fillId="0" borderId="24" xfId="1" applyFont="1" applyFill="1" applyBorder="1" applyAlignment="1">
      <alignment horizontal="center" vertical="center"/>
    </xf>
    <xf numFmtId="44" fontId="0" fillId="0" borderId="13" xfId="1" applyFont="1" applyFill="1" applyBorder="1" applyAlignment="1">
      <alignment horizontal="center" vertical="center"/>
    </xf>
    <xf numFmtId="44" fontId="0" fillId="0" borderId="14" xfId="1" applyFont="1" applyFill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44" fontId="0" fillId="0" borderId="4" xfId="1" applyFont="1" applyFill="1" applyBorder="1" applyAlignment="1">
      <alignment horizontal="center" vertical="center"/>
    </xf>
    <xf numFmtId="44" fontId="0" fillId="0" borderId="2" xfId="1" applyFont="1" applyFill="1" applyBorder="1" applyAlignment="1">
      <alignment horizontal="center" vertical="center"/>
    </xf>
    <xf numFmtId="44" fontId="0" fillId="0" borderId="9" xfId="1" applyFont="1" applyFill="1" applyBorder="1" applyAlignment="1">
      <alignment horizontal="center" vertical="center"/>
    </xf>
    <xf numFmtId="44" fontId="0" fillId="0" borderId="30" xfId="1" applyFont="1" applyBorder="1" applyAlignment="1">
      <alignment horizontal="center" vertical="center"/>
    </xf>
    <xf numFmtId="44" fontId="0" fillId="0" borderId="31" xfId="1" applyFont="1" applyBorder="1" applyAlignment="1">
      <alignment horizontal="center" vertical="center"/>
    </xf>
    <xf numFmtId="44" fontId="0" fillId="0" borderId="32" xfId="1" applyFont="1" applyBorder="1" applyAlignment="1">
      <alignment horizontal="center" vertical="center"/>
    </xf>
    <xf numFmtId="164" fontId="0" fillId="0" borderId="24" xfId="0" applyNumberFormat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44" fontId="0" fillId="0" borderId="30" xfId="1" applyFont="1" applyFill="1" applyBorder="1" applyAlignment="1">
      <alignment horizontal="center" vertical="center"/>
    </xf>
    <xf numFmtId="44" fontId="0" fillId="0" borderId="31" xfId="1" applyFont="1" applyFill="1" applyBorder="1" applyAlignment="1">
      <alignment horizontal="center" vertical="center"/>
    </xf>
    <xf numFmtId="44" fontId="0" fillId="0" borderId="32" xfId="1" applyFont="1" applyFill="1" applyBorder="1" applyAlignment="1">
      <alignment horizontal="center" vertical="center"/>
    </xf>
    <xf numFmtId="0" fontId="0" fillId="0" borderId="33" xfId="0" applyBorder="1" applyAlignment="1">
      <alignment horizontal="left" wrapText="1"/>
    </xf>
    <xf numFmtId="0" fontId="0" fillId="0" borderId="34" xfId="0" applyBorder="1" applyAlignment="1">
      <alignment horizontal="left" wrapText="1"/>
    </xf>
    <xf numFmtId="0" fontId="0" fillId="0" borderId="35" xfId="0" applyBorder="1" applyAlignment="1">
      <alignment horizontal="left" wrapText="1"/>
    </xf>
    <xf numFmtId="44" fontId="0" fillId="0" borderId="24" xfId="1" applyFont="1" applyBorder="1" applyAlignment="1">
      <alignment horizontal="center" vertical="center"/>
    </xf>
    <xf numFmtId="44" fontId="0" fillId="0" borderId="13" xfId="1" applyFont="1" applyBorder="1" applyAlignment="1">
      <alignment horizontal="center" vertical="center"/>
    </xf>
    <xf numFmtId="44" fontId="0" fillId="0" borderId="14" xfId="1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44" fontId="2" fillId="0" borderId="18" xfId="1" applyFont="1" applyFill="1" applyBorder="1" applyAlignment="1">
      <alignment horizontal="center" vertical="center" wrapText="1"/>
    </xf>
    <xf numFmtId="44" fontId="2" fillId="0" borderId="19" xfId="1" applyFont="1" applyFill="1" applyBorder="1" applyAlignment="1">
      <alignment horizontal="center" vertical="center" wrapText="1"/>
    </xf>
    <xf numFmtId="44" fontId="2" fillId="0" borderId="20" xfId="1" applyFont="1" applyFill="1" applyBorder="1" applyAlignment="1">
      <alignment horizontal="center" vertical="center" wrapText="1"/>
    </xf>
    <xf numFmtId="44" fontId="2" fillId="0" borderId="21" xfId="1" applyFont="1" applyBorder="1" applyAlignment="1">
      <alignment horizontal="center" vertical="center" wrapText="1"/>
    </xf>
    <xf numFmtId="44" fontId="2" fillId="0" borderId="15" xfId="1" applyFont="1" applyBorder="1" applyAlignment="1">
      <alignment horizontal="center" vertical="center" wrapText="1"/>
    </xf>
    <xf numFmtId="44" fontId="2" fillId="0" borderId="22" xfId="1" applyFont="1" applyBorder="1" applyAlignment="1">
      <alignment horizontal="center" vertical="center" wrapText="1"/>
    </xf>
    <xf numFmtId="44" fontId="2" fillId="0" borderId="18" xfId="1" applyFont="1" applyBorder="1" applyAlignment="1">
      <alignment horizontal="center" vertical="center" wrapText="1"/>
    </xf>
    <xf numFmtId="44" fontId="2" fillId="0" borderId="19" xfId="1" applyFont="1" applyBorder="1" applyAlignment="1">
      <alignment horizontal="center" vertical="center" wrapText="1"/>
    </xf>
    <xf numFmtId="44" fontId="2" fillId="0" borderId="20" xfId="1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D5000"/>
      <color rgb="FFFF7C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285531</xdr:colOff>
      <xdr:row>6</xdr:row>
      <xdr:rowOff>174297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616CBE7-0C84-46A9-BD42-5997806FBB1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32069"/>
          <a:ext cx="3657600" cy="1104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U38"/>
  <sheetViews>
    <sheetView tabSelected="1" zoomScale="87" zoomScaleNormal="87" workbookViewId="0">
      <selection activeCell="T15" sqref="T15"/>
    </sheetView>
  </sheetViews>
  <sheetFormatPr defaultRowHeight="14.5" x14ac:dyDescent="0.35"/>
  <cols>
    <col min="1" max="1" width="16.26953125" customWidth="1"/>
    <col min="2" max="2" width="11.26953125" style="2" bestFit="1" customWidth="1"/>
    <col min="3" max="4" width="11.453125" style="2" bestFit="1" customWidth="1"/>
    <col min="5" max="5" width="11.26953125" style="2" bestFit="1" customWidth="1"/>
    <col min="6" max="7" width="11.453125" style="2" bestFit="1" customWidth="1"/>
    <col min="8" max="8" width="11.26953125" style="2" bestFit="1" customWidth="1"/>
    <col min="9" max="10" width="11.453125" style="2" bestFit="1" customWidth="1"/>
    <col min="11" max="11" width="11.26953125" style="2" bestFit="1" customWidth="1"/>
    <col min="12" max="13" width="11.453125" style="2" bestFit="1" customWidth="1"/>
    <col min="14" max="14" width="11.26953125" style="2" bestFit="1" customWidth="1"/>
    <col min="15" max="15" width="11.453125" style="2" bestFit="1" customWidth="1"/>
    <col min="16" max="16" width="11.453125" bestFit="1" customWidth="1"/>
    <col min="18" max="18" width="10.54296875" bestFit="1" customWidth="1"/>
  </cols>
  <sheetData>
    <row r="4" spans="1:16" s="1" customFormat="1" x14ac:dyDescent="0.3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6" s="1" customFormat="1" x14ac:dyDescent="0.3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6" s="1" customFormat="1" x14ac:dyDescent="0.3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8" spans="1:16" ht="13.5" customHeight="1" x14ac:dyDescent="0.35"/>
    <row r="9" spans="1:16" s="1" customFormat="1" ht="11.25" customHeight="1" thickBot="1" x14ac:dyDescent="0.4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6" ht="30" customHeight="1" thickBot="1" x14ac:dyDescent="0.4">
      <c r="A10" s="68" t="s">
        <v>20</v>
      </c>
      <c r="B10" s="69"/>
      <c r="C10" s="69"/>
      <c r="D10" s="69"/>
      <c r="E10" s="69"/>
      <c r="F10" s="69"/>
      <c r="G10" s="69"/>
      <c r="H10" s="69"/>
      <c r="I10" s="69"/>
      <c r="J10" s="69"/>
      <c r="K10" s="70"/>
      <c r="L10" s="70"/>
      <c r="M10" s="70"/>
      <c r="N10" s="69"/>
      <c r="O10" s="69"/>
      <c r="P10" s="71"/>
    </row>
    <row r="11" spans="1:16" ht="40" customHeight="1" thickBot="1" x14ac:dyDescent="0.4">
      <c r="A11" s="23"/>
      <c r="B11" s="72" t="s">
        <v>22</v>
      </c>
      <c r="C11" s="73"/>
      <c r="D11" s="74"/>
      <c r="E11" s="78" t="s">
        <v>10</v>
      </c>
      <c r="F11" s="79"/>
      <c r="G11" s="80"/>
      <c r="H11" s="78" t="s">
        <v>1</v>
      </c>
      <c r="I11" s="79"/>
      <c r="J11" s="80"/>
      <c r="K11" s="78" t="s">
        <v>9</v>
      </c>
      <c r="L11" s="79"/>
      <c r="M11" s="80"/>
      <c r="N11" s="78" t="s">
        <v>8</v>
      </c>
      <c r="O11" s="79"/>
      <c r="P11" s="80"/>
    </row>
    <row r="12" spans="1:16" ht="18" customHeight="1" thickBot="1" x14ac:dyDescent="0.4">
      <c r="A12" s="38" t="s">
        <v>0</v>
      </c>
      <c r="B12" s="34" t="s">
        <v>5</v>
      </c>
      <c r="C12" s="27" t="s">
        <v>6</v>
      </c>
      <c r="D12" s="28" t="s">
        <v>18</v>
      </c>
      <c r="E12" s="34" t="s">
        <v>5</v>
      </c>
      <c r="F12" s="27" t="s">
        <v>6</v>
      </c>
      <c r="G12" s="28" t="s">
        <v>18</v>
      </c>
      <c r="H12" s="26" t="s">
        <v>5</v>
      </c>
      <c r="I12" s="27" t="s">
        <v>6</v>
      </c>
      <c r="J12" s="28" t="s">
        <v>18</v>
      </c>
      <c r="K12" s="34" t="s">
        <v>5</v>
      </c>
      <c r="L12" s="27" t="s">
        <v>6</v>
      </c>
      <c r="M12" s="28" t="s">
        <v>18</v>
      </c>
      <c r="N12" s="34" t="s">
        <v>5</v>
      </c>
      <c r="O12" s="27" t="s">
        <v>6</v>
      </c>
      <c r="P12" s="28" t="s">
        <v>18</v>
      </c>
    </row>
    <row r="13" spans="1:16" ht="20.149999999999999" customHeight="1" x14ac:dyDescent="0.35">
      <c r="A13" s="62" t="s">
        <v>2</v>
      </c>
      <c r="B13" s="35">
        <f>+H13*0.666666666666667</f>
        <v>130.82666666666665</v>
      </c>
      <c r="C13" s="36">
        <f t="shared" ref="C13:D16" si="0">+I13*0.666666666666667</f>
        <v>741.33333333333326</v>
      </c>
      <c r="D13" s="53">
        <f t="shared" si="0"/>
        <v>872.16</v>
      </c>
      <c r="E13" s="35">
        <f>+H13*0.5</f>
        <v>98.12</v>
      </c>
      <c r="F13" s="36">
        <f t="shared" ref="F13:G13" si="1">+I13*0.5</f>
        <v>556</v>
      </c>
      <c r="G13" s="41">
        <f t="shared" si="1"/>
        <v>654.12</v>
      </c>
      <c r="H13" s="56">
        <v>196.24</v>
      </c>
      <c r="I13" s="29">
        <v>1112</v>
      </c>
      <c r="J13" s="59">
        <f>+I13+H13</f>
        <v>1308.24</v>
      </c>
      <c r="K13" s="50">
        <f>+H13*1.6</f>
        <v>313.98400000000004</v>
      </c>
      <c r="L13" s="29">
        <f t="shared" ref="L13:M16" si="2">+I13*1.6</f>
        <v>1779.2</v>
      </c>
      <c r="M13" s="59">
        <f t="shared" si="2"/>
        <v>2093.1840000000002</v>
      </c>
      <c r="N13" s="47">
        <v>196.24</v>
      </c>
      <c r="O13" s="29">
        <v>1112</v>
      </c>
      <c r="P13" s="30">
        <f>+O13+N13</f>
        <v>1308.24</v>
      </c>
    </row>
    <row r="14" spans="1:16" ht="29.25" customHeight="1" x14ac:dyDescent="0.35">
      <c r="A14" s="63" t="s">
        <v>3</v>
      </c>
      <c r="B14" s="16">
        <v>389.86</v>
      </c>
      <c r="C14" s="24">
        <f t="shared" si="0"/>
        <v>1559.4266666666665</v>
      </c>
      <c r="D14" s="54">
        <f t="shared" si="0"/>
        <v>1949.28</v>
      </c>
      <c r="E14" s="16">
        <f t="shared" ref="E14:E16" si="3">+H14*0.5</f>
        <v>292.39</v>
      </c>
      <c r="F14" s="24">
        <f t="shared" ref="F14:F16" si="4">+I14*0.5</f>
        <v>1169.57</v>
      </c>
      <c r="G14" s="42">
        <f t="shared" ref="G14:G16" si="5">+J14*0.5</f>
        <v>1461.96</v>
      </c>
      <c r="H14" s="57">
        <v>584.78</v>
      </c>
      <c r="I14" s="19">
        <v>2339.14</v>
      </c>
      <c r="J14" s="60">
        <f t="shared" ref="J14:J16" si="6">+I14+H14</f>
        <v>2923.92</v>
      </c>
      <c r="K14" s="51">
        <f t="shared" ref="K14:K16" si="7">+H14*1.6</f>
        <v>935.64800000000002</v>
      </c>
      <c r="L14" s="19">
        <f t="shared" si="2"/>
        <v>3742.6239999999998</v>
      </c>
      <c r="M14" s="60">
        <f t="shared" si="2"/>
        <v>4678.2719999999999</v>
      </c>
      <c r="N14" s="48">
        <v>584.78</v>
      </c>
      <c r="O14" s="19">
        <v>2339.14</v>
      </c>
      <c r="P14" s="20">
        <f t="shared" ref="P14:P16" si="8">+O14+N14</f>
        <v>2923.92</v>
      </c>
    </row>
    <row r="15" spans="1:16" ht="29" x14ac:dyDescent="0.35">
      <c r="A15" s="63" t="s">
        <v>7</v>
      </c>
      <c r="B15" s="16">
        <f t="shared" ref="B14:B16" si="9">+H15*0.666666666666667</f>
        <v>227.28666666666666</v>
      </c>
      <c r="C15" s="24">
        <f t="shared" si="0"/>
        <v>909.12</v>
      </c>
      <c r="D15" s="54">
        <f t="shared" si="0"/>
        <v>1136.4066666666668</v>
      </c>
      <c r="E15" s="16">
        <f t="shared" si="3"/>
        <v>170.465</v>
      </c>
      <c r="F15" s="24">
        <f t="shared" si="4"/>
        <v>681.84</v>
      </c>
      <c r="G15" s="42">
        <f t="shared" si="5"/>
        <v>852.30500000000006</v>
      </c>
      <c r="H15" s="57">
        <v>340.93</v>
      </c>
      <c r="I15" s="19">
        <v>1363.68</v>
      </c>
      <c r="J15" s="60">
        <f t="shared" si="6"/>
        <v>1704.6100000000001</v>
      </c>
      <c r="K15" s="51">
        <f t="shared" si="7"/>
        <v>545.48800000000006</v>
      </c>
      <c r="L15" s="19">
        <f t="shared" si="2"/>
        <v>2181.8880000000004</v>
      </c>
      <c r="M15" s="60">
        <f t="shared" si="2"/>
        <v>2727.3760000000002</v>
      </c>
      <c r="N15" s="48">
        <v>340.93</v>
      </c>
      <c r="O15" s="19">
        <v>1363.68</v>
      </c>
      <c r="P15" s="20">
        <f t="shared" si="8"/>
        <v>1704.6100000000001</v>
      </c>
    </row>
    <row r="16" spans="1:16" ht="38.25" customHeight="1" thickBot="1" x14ac:dyDescent="0.4">
      <c r="A16" s="64" t="s">
        <v>4</v>
      </c>
      <c r="B16" s="17">
        <f t="shared" si="9"/>
        <v>454.08</v>
      </c>
      <c r="C16" s="25">
        <f t="shared" si="0"/>
        <v>1816.32</v>
      </c>
      <c r="D16" s="55">
        <f t="shared" si="0"/>
        <v>2270.3999999999996</v>
      </c>
      <c r="E16" s="17">
        <f t="shared" si="3"/>
        <v>340.56</v>
      </c>
      <c r="F16" s="25">
        <f t="shared" si="4"/>
        <v>1362.24</v>
      </c>
      <c r="G16" s="43">
        <f t="shared" si="5"/>
        <v>1702.8</v>
      </c>
      <c r="H16" s="58">
        <v>681.12</v>
      </c>
      <c r="I16" s="21">
        <v>2724.48</v>
      </c>
      <c r="J16" s="61">
        <f t="shared" si="6"/>
        <v>3405.6</v>
      </c>
      <c r="K16" s="52">
        <f t="shared" si="7"/>
        <v>1089.7920000000001</v>
      </c>
      <c r="L16" s="21">
        <f t="shared" si="2"/>
        <v>4359.1680000000006</v>
      </c>
      <c r="M16" s="61">
        <f t="shared" si="2"/>
        <v>5448.96</v>
      </c>
      <c r="N16" s="49">
        <v>681.12</v>
      </c>
      <c r="O16" s="21">
        <v>2724.48</v>
      </c>
      <c r="P16" s="22">
        <f t="shared" si="8"/>
        <v>3405.6</v>
      </c>
    </row>
    <row r="17" spans="1:21" ht="15" thickBot="1" x14ac:dyDescent="0.4"/>
    <row r="18" spans="1:21" ht="30" customHeight="1" thickBot="1" x14ac:dyDescent="0.4">
      <c r="A18" s="68" t="s">
        <v>21</v>
      </c>
      <c r="B18" s="69"/>
      <c r="C18" s="69"/>
      <c r="D18" s="69"/>
      <c r="E18" s="69"/>
      <c r="F18" s="69"/>
      <c r="G18" s="69"/>
      <c r="H18" s="70"/>
      <c r="I18" s="70"/>
      <c r="J18" s="70"/>
      <c r="K18" s="69"/>
      <c r="L18" s="69"/>
      <c r="M18" s="69"/>
      <c r="N18" s="69"/>
      <c r="O18" s="69"/>
      <c r="P18" s="71"/>
    </row>
    <row r="19" spans="1:21" ht="40" customHeight="1" thickBot="1" x14ac:dyDescent="0.4">
      <c r="A19" s="23"/>
      <c r="B19" s="72" t="s">
        <v>22</v>
      </c>
      <c r="C19" s="73"/>
      <c r="D19" s="74"/>
      <c r="E19" s="75" t="s">
        <v>10</v>
      </c>
      <c r="F19" s="76"/>
      <c r="G19" s="77"/>
      <c r="H19" s="78" t="s">
        <v>1</v>
      </c>
      <c r="I19" s="79"/>
      <c r="J19" s="80"/>
      <c r="K19" s="75" t="s">
        <v>9</v>
      </c>
      <c r="L19" s="76"/>
      <c r="M19" s="77"/>
      <c r="N19" s="75" t="s">
        <v>8</v>
      </c>
      <c r="O19" s="76"/>
      <c r="P19" s="77"/>
    </row>
    <row r="20" spans="1:21" ht="15" thickBot="1" x14ac:dyDescent="0.4">
      <c r="A20" s="37" t="s">
        <v>0</v>
      </c>
      <c r="B20" s="34" t="s">
        <v>5</v>
      </c>
      <c r="C20" s="27" t="s">
        <v>6</v>
      </c>
      <c r="D20" s="28" t="s">
        <v>18</v>
      </c>
      <c r="E20" s="26" t="s">
        <v>5</v>
      </c>
      <c r="F20" s="27" t="s">
        <v>6</v>
      </c>
      <c r="G20" s="28" t="s">
        <v>18</v>
      </c>
      <c r="H20" s="31" t="s">
        <v>5</v>
      </c>
      <c r="I20" s="32" t="s">
        <v>6</v>
      </c>
      <c r="J20" s="33" t="s">
        <v>18</v>
      </c>
      <c r="K20" s="34" t="s">
        <v>5</v>
      </c>
      <c r="L20" s="27" t="s">
        <v>6</v>
      </c>
      <c r="M20" s="28" t="s">
        <v>18</v>
      </c>
      <c r="N20" s="34" t="s">
        <v>5</v>
      </c>
      <c r="O20" s="27" t="s">
        <v>6</v>
      </c>
      <c r="P20" s="28" t="s">
        <v>18</v>
      </c>
    </row>
    <row r="21" spans="1:21" ht="23.25" customHeight="1" x14ac:dyDescent="0.35">
      <c r="A21" s="62" t="s">
        <v>2</v>
      </c>
      <c r="B21" s="35">
        <f>+H21*0.666666666666667</f>
        <v>54.699999999999996</v>
      </c>
      <c r="C21" s="36">
        <f t="shared" ref="C21:D24" si="10">+I21*0.666666666666667</f>
        <v>401.12666666666667</v>
      </c>
      <c r="D21" s="41">
        <f t="shared" si="10"/>
        <v>455.82666666666665</v>
      </c>
      <c r="E21" s="65">
        <f>+H21/2</f>
        <v>41.024999999999999</v>
      </c>
      <c r="F21" s="36">
        <f>+I21/2</f>
        <v>300.84500000000003</v>
      </c>
      <c r="G21" s="41">
        <f>+E21+F21</f>
        <v>341.87</v>
      </c>
      <c r="H21" s="44">
        <v>82.05</v>
      </c>
      <c r="I21" s="29">
        <v>601.69000000000005</v>
      </c>
      <c r="J21" s="59">
        <f>+I21+H21</f>
        <v>683.74</v>
      </c>
      <c r="K21" s="35">
        <f>+H21*1.6</f>
        <v>131.28</v>
      </c>
      <c r="L21" s="36">
        <f>+I21*1.6</f>
        <v>962.70400000000018</v>
      </c>
      <c r="M21" s="53">
        <f>+L21+K21</f>
        <v>1093.9840000000002</v>
      </c>
      <c r="N21" s="50">
        <v>82.05</v>
      </c>
      <c r="O21" s="29">
        <v>601.69000000000005</v>
      </c>
      <c r="P21" s="30">
        <f>+O21+N21</f>
        <v>683.74</v>
      </c>
      <c r="Q21" s="18"/>
      <c r="R21" s="18"/>
      <c r="T21" s="18"/>
      <c r="U21" s="18"/>
    </row>
    <row r="22" spans="1:21" ht="29" x14ac:dyDescent="0.35">
      <c r="A22" s="63" t="s">
        <v>3</v>
      </c>
      <c r="B22" s="16">
        <f t="shared" ref="B22:B24" si="11">+H22*0.666666666666667</f>
        <v>163.00666666666666</v>
      </c>
      <c r="C22" s="24">
        <f t="shared" si="10"/>
        <v>855.79333333333329</v>
      </c>
      <c r="D22" s="42">
        <f t="shared" si="10"/>
        <v>1018.8</v>
      </c>
      <c r="E22" s="66">
        <f t="shared" ref="E22:E24" si="12">+H22/2</f>
        <v>122.255</v>
      </c>
      <c r="F22" s="24">
        <f t="shared" ref="F22:F24" si="13">+I22/2</f>
        <v>641.84500000000003</v>
      </c>
      <c r="G22" s="42">
        <f>+E22+F22</f>
        <v>764.1</v>
      </c>
      <c r="H22" s="45">
        <v>244.51</v>
      </c>
      <c r="I22" s="19">
        <v>1283.69</v>
      </c>
      <c r="J22" s="60">
        <f>+H22+I22</f>
        <v>1528.2</v>
      </c>
      <c r="K22" s="16">
        <f t="shared" ref="K22:K24" si="14">+H22*1.6</f>
        <v>391.21600000000001</v>
      </c>
      <c r="L22" s="24">
        <f t="shared" ref="L22:L24" si="15">+I22*1.6</f>
        <v>2053.904</v>
      </c>
      <c r="M22" s="54">
        <f>+L22+K22</f>
        <v>2445.12</v>
      </c>
      <c r="N22" s="51">
        <v>244.51</v>
      </c>
      <c r="O22" s="19">
        <v>1283.69</v>
      </c>
      <c r="P22" s="20">
        <f>+N22+O22</f>
        <v>1528.2</v>
      </c>
      <c r="Q22" s="18"/>
      <c r="R22" s="18"/>
      <c r="T22" s="18"/>
      <c r="U22" s="18"/>
    </row>
    <row r="23" spans="1:21" ht="29" x14ac:dyDescent="0.35">
      <c r="A23" s="63" t="s">
        <v>7</v>
      </c>
      <c r="B23" s="16">
        <f t="shared" si="11"/>
        <v>95.033333333333331</v>
      </c>
      <c r="C23" s="24">
        <f t="shared" si="10"/>
        <v>498.91999999999996</v>
      </c>
      <c r="D23" s="42">
        <f t="shared" si="10"/>
        <v>593.95333333333338</v>
      </c>
      <c r="E23" s="66">
        <f t="shared" si="12"/>
        <v>71.275000000000006</v>
      </c>
      <c r="F23" s="24">
        <f t="shared" si="13"/>
        <v>374.19</v>
      </c>
      <c r="G23" s="42">
        <f>+E23+F23</f>
        <v>445.46500000000003</v>
      </c>
      <c r="H23" s="45">
        <v>142.55000000000001</v>
      </c>
      <c r="I23" s="19">
        <v>748.38</v>
      </c>
      <c r="J23" s="60">
        <f>+H23+I23</f>
        <v>890.93000000000006</v>
      </c>
      <c r="K23" s="16">
        <f t="shared" si="14"/>
        <v>228.08000000000004</v>
      </c>
      <c r="L23" s="24">
        <f t="shared" si="15"/>
        <v>1197.4080000000001</v>
      </c>
      <c r="M23" s="54">
        <f>+L23+K23</f>
        <v>1425.4880000000003</v>
      </c>
      <c r="N23" s="51">
        <v>142.55000000000001</v>
      </c>
      <c r="O23" s="19">
        <v>748.38</v>
      </c>
      <c r="P23" s="20">
        <f>+N23+O23</f>
        <v>890.93000000000006</v>
      </c>
      <c r="Q23" s="18"/>
      <c r="R23" s="18"/>
      <c r="T23" s="18"/>
      <c r="U23" s="18"/>
    </row>
    <row r="24" spans="1:21" ht="29.5" thickBot="1" x14ac:dyDescent="0.4">
      <c r="A24" s="64" t="s">
        <v>4</v>
      </c>
      <c r="B24" s="17">
        <v>189.87</v>
      </c>
      <c r="C24" s="25">
        <f t="shared" si="10"/>
        <v>996.76</v>
      </c>
      <c r="D24" s="43">
        <f t="shared" si="10"/>
        <v>1186.6199999999999</v>
      </c>
      <c r="E24" s="67">
        <f t="shared" si="12"/>
        <v>142.39500000000001</v>
      </c>
      <c r="F24" s="25">
        <f t="shared" si="13"/>
        <v>747.57</v>
      </c>
      <c r="G24" s="43">
        <f>+E24+F24</f>
        <v>889.96500000000003</v>
      </c>
      <c r="H24" s="46">
        <v>284.79000000000002</v>
      </c>
      <c r="I24" s="21">
        <v>1495.14</v>
      </c>
      <c r="J24" s="61">
        <f>+I24+H24</f>
        <v>1779.93</v>
      </c>
      <c r="K24" s="17">
        <f t="shared" si="14"/>
        <v>455.66400000000004</v>
      </c>
      <c r="L24" s="25">
        <f t="shared" si="15"/>
        <v>2392.2240000000002</v>
      </c>
      <c r="M24" s="55">
        <f>+L24+K24</f>
        <v>2847.8880000000004</v>
      </c>
      <c r="N24" s="52">
        <v>284.79000000000002</v>
      </c>
      <c r="O24" s="21">
        <v>1495.14</v>
      </c>
      <c r="P24" s="22">
        <f>+O24+N24</f>
        <v>1779.93</v>
      </c>
      <c r="Q24" s="18"/>
      <c r="R24" s="18"/>
      <c r="T24" s="18"/>
      <c r="U24" s="18"/>
    </row>
    <row r="25" spans="1:21" ht="15" thickBot="1" x14ac:dyDescent="0.4">
      <c r="R25" s="1"/>
      <c r="U25" s="18"/>
    </row>
    <row r="26" spans="1:21" s="1" customFormat="1" ht="43.9" customHeight="1" x14ac:dyDescent="0.35">
      <c r="A26" s="39" t="s">
        <v>15</v>
      </c>
      <c r="B26" s="40" t="s">
        <v>13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21" s="1" customFormat="1" x14ac:dyDescent="0.35">
      <c r="A27" s="10" t="s">
        <v>0</v>
      </c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21" s="1" customFormat="1" x14ac:dyDescent="0.35">
      <c r="A28" s="12" t="s">
        <v>11</v>
      </c>
      <c r="B28" s="13">
        <v>500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21" s="1" customFormat="1" ht="29" x14ac:dyDescent="0.35">
      <c r="A29" s="12" t="s">
        <v>3</v>
      </c>
      <c r="B29" s="13">
        <v>1000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21" s="1" customFormat="1" ht="29" x14ac:dyDescent="0.35">
      <c r="A30" s="12" t="s">
        <v>12</v>
      </c>
      <c r="B30" s="13">
        <v>1000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21" s="1" customFormat="1" ht="29.5" thickBot="1" x14ac:dyDescent="0.4">
      <c r="A31" s="14" t="s">
        <v>4</v>
      </c>
      <c r="B31" s="15">
        <v>1000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21" s="1" customFormat="1" x14ac:dyDescent="0.35">
      <c r="A32" s="3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s="8" customFormat="1" ht="13" x14ac:dyDescent="0.3">
      <c r="A33" s="5" t="s">
        <v>16</v>
      </c>
      <c r="B33" s="6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1:15" s="8" customFormat="1" ht="13" x14ac:dyDescent="0.3">
      <c r="A34" s="9"/>
      <c r="B34" s="6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 s="8" customFormat="1" ht="13" x14ac:dyDescent="0.3">
      <c r="A35" s="8" t="s">
        <v>14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s="8" customFormat="1" ht="13" x14ac:dyDescent="0.3">
      <c r="A36" s="8" t="s">
        <v>17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8" spans="1:15" x14ac:dyDescent="0.35">
      <c r="A38" s="8" t="s">
        <v>19</v>
      </c>
    </row>
  </sheetData>
  <mergeCells count="12">
    <mergeCell ref="A10:P10"/>
    <mergeCell ref="B11:D11"/>
    <mergeCell ref="E11:G11"/>
    <mergeCell ref="H11:J11"/>
    <mergeCell ref="K11:M11"/>
    <mergeCell ref="N11:P11"/>
    <mergeCell ref="A18:P18"/>
    <mergeCell ref="B19:D19"/>
    <mergeCell ref="E19:G19"/>
    <mergeCell ref="H19:J19"/>
    <mergeCell ref="K19:M19"/>
    <mergeCell ref="N19:P19"/>
  </mergeCells>
  <phoneticPr fontId="6" type="noConversion"/>
  <printOptions horizontalCentered="1" verticalCentered="1"/>
  <pageMargins left="0.25" right="0.25" top="0" bottom="0.75" header="0" footer="0.3"/>
  <pageSetup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BGSU</vt:lpstr>
    </vt:vector>
  </TitlesOfParts>
  <Company>Bowling Green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Sandy Heck</cp:lastModifiedBy>
  <cp:lastPrinted>2023-09-07T17:31:21Z</cp:lastPrinted>
  <dcterms:created xsi:type="dcterms:W3CDTF">2015-10-22T15:53:08Z</dcterms:created>
  <dcterms:modified xsi:type="dcterms:W3CDTF">2024-10-21T15:34:00Z</dcterms:modified>
</cp:coreProperties>
</file>